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autoCompressPictures="0"/>
  <mc:AlternateContent xmlns:mc="http://schemas.openxmlformats.org/markup-compatibility/2006">
    <mc:Choice Requires="x15">
      <x15ac:absPath xmlns:x15ac="http://schemas.microsoft.com/office/spreadsheetml/2010/11/ac" url="\\Olhnas\OLH\καμπανα\ΚΡΟΥΑΖΙΕΡΑ\MEDCRUISE STATISTICS\"/>
    </mc:Choice>
  </mc:AlternateContent>
  <xr:revisionPtr revIDLastSave="0" documentId="13_ncr:1_{D9D27CD5-B03D-4453-9A44-B42628931B1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tatistics '20 and Forecast '21" sheetId="1" r:id="rId1"/>
  </sheets>
  <definedNames>
    <definedName name="_xlnm.Print_Area" localSheetId="0">'Statistics ''20 and Forecast ''21'!$B$2:$G$40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" l="1"/>
  <c r="D42" i="1"/>
  <c r="C42" i="1"/>
  <c r="F40" i="1"/>
  <c r="F39" i="1"/>
  <c r="F38" i="1"/>
  <c r="F37" i="1"/>
  <c r="F36" i="1"/>
  <c r="F35" i="1"/>
  <c r="F34" i="1"/>
  <c r="F33" i="1"/>
  <c r="F32" i="1"/>
  <c r="F29" i="1"/>
  <c r="F42" i="1" s="1"/>
  <c r="F30" i="1"/>
  <c r="F31" i="1"/>
  <c r="G42" i="1" l="1"/>
  <c r="D60" i="1" l="1"/>
  <c r="C60" i="1"/>
  <c r="D117" i="1"/>
  <c r="C117" i="1"/>
  <c r="D98" i="1"/>
  <c r="C98" i="1"/>
  <c r="D77" i="1"/>
  <c r="E77" i="1"/>
  <c r="C77" i="1"/>
</calcChain>
</file>

<file path=xl/sharedStrings.xml><?xml version="1.0" encoding="utf-8"?>
<sst xmlns="http://schemas.openxmlformats.org/spreadsheetml/2006/main" count="110" uniqueCount="60">
  <si>
    <t>Home In (pax)</t>
  </si>
  <si>
    <t>Home Out (pax)</t>
  </si>
  <si>
    <t>Transit (pax)</t>
  </si>
  <si>
    <t>Cruise Calls</t>
  </si>
  <si>
    <t>Total pax</t>
  </si>
  <si>
    <t>January</t>
  </si>
  <si>
    <t>February</t>
  </si>
  <si>
    <t>March</t>
  </si>
  <si>
    <t>June</t>
  </si>
  <si>
    <t>July</t>
  </si>
  <si>
    <t>August</t>
  </si>
  <si>
    <t>September</t>
  </si>
  <si>
    <t>October</t>
  </si>
  <si>
    <t>November</t>
  </si>
  <si>
    <t>December</t>
  </si>
  <si>
    <t>* at least one night on board</t>
  </si>
  <si>
    <t>* the ship has a capacity of over 50 pax (yachts not included)</t>
  </si>
  <si>
    <t>* HOMEPORT operations whereby passengers embark (OUT) or disembark (IN) (start and end of cruise)</t>
  </si>
  <si>
    <t>* TRANSIT operations whereby the same passengers arrive and depart, usually on the same day, for a visit of the destination. It is very important to differentiate between HOMEPORT and TRANSIT.</t>
  </si>
  <si>
    <t>Total</t>
  </si>
  <si>
    <t>NAME OF PORT:</t>
  </si>
  <si>
    <t>April</t>
  </si>
  <si>
    <t>May</t>
  </si>
  <si>
    <t>Instructions to fill in the form:</t>
  </si>
  <si>
    <r>
      <t>CRUISE</t>
    </r>
    <r>
      <rPr>
        <sz val="10"/>
        <color indexed="8"/>
        <rFont val="Arial"/>
        <family val="2"/>
        <charset val="161"/>
      </rPr>
      <t>: the basic definitions and criteria for cruise are:</t>
    </r>
  </si>
  <si>
    <r>
      <t>CRUISE PASSENGERS (pax)</t>
    </r>
    <r>
      <rPr>
        <sz val="10"/>
        <color indexed="8"/>
        <rFont val="Arial"/>
        <family val="2"/>
        <charset val="161"/>
      </rPr>
      <t xml:space="preserve"> are divided into two categories:</t>
    </r>
  </si>
  <si>
    <t>Ferry Calls</t>
  </si>
  <si>
    <t>Cruise Line 1</t>
  </si>
  <si>
    <t>Cruise Line 2</t>
  </si>
  <si>
    <t>Cruise Line 3</t>
  </si>
  <si>
    <t>Cruise Line 4</t>
  </si>
  <si>
    <t>Cruise Line 5</t>
  </si>
  <si>
    <t>Cruise Line 6</t>
  </si>
  <si>
    <t>Cruise Line 7</t>
  </si>
  <si>
    <t>Cruise Line 8</t>
  </si>
  <si>
    <t>Cruise Line 9</t>
  </si>
  <si>
    <t>Cruise Line 10</t>
  </si>
  <si>
    <t>2020 MONTHLY STATISTICS</t>
  </si>
  <si>
    <t>CRUISE</t>
  </si>
  <si>
    <t>MEDCRUISE STATISTICS</t>
  </si>
  <si>
    <t>FERRY</t>
  </si>
  <si>
    <t>** If more, please add as many lines as are needed</t>
  </si>
  <si>
    <t>Notes:</t>
  </si>
  <si>
    <t>2020 Monthly Statistics</t>
  </si>
  <si>
    <t>2020</t>
  </si>
  <si>
    <t>** This is not mandatory but we appreciate you sending it so that we can analyze the cruise companies that dock in Med region</t>
  </si>
  <si>
    <t>2021 MONTHLY FORECAST</t>
  </si>
  <si>
    <t>2020 CRUISE LINES CALLED AT YOUR PORT **</t>
  </si>
  <si>
    <t>2021</t>
  </si>
  <si>
    <t>Cruise Line</t>
  </si>
  <si>
    <t>2021 FORECAST</t>
  </si>
  <si>
    <t>* compleate all cells, 0 included</t>
  </si>
  <si>
    <t>* aggregated data (ocean + river cruises)</t>
  </si>
  <si>
    <t>HERAKLION PORT AUTHORITY SA</t>
  </si>
  <si>
    <t>TUI CRUISES</t>
  </si>
  <si>
    <t>MSC CRUISES</t>
  </si>
  <si>
    <t xml:space="preserve">COSTA CROCIERE </t>
  </si>
  <si>
    <t>FRED.OSEN  CRUISE LINES</t>
  </si>
  <si>
    <t>ROYAL CARIBBEAN CRUISE LINE</t>
  </si>
  <si>
    <t>SILVERSEA CRUISES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</si>
</sst>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7" x14ac:knownFonts="1">
    <font>
      <sz val="10"/>
      <name val="Arial"/>
    </font>
    <font>
      <sz val="11"/>
      <color theme="1"/>
      <name val="Calibri"/>
      <family val="2"/>
      <charset val="161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  <charset val="161"/>
    </font>
    <font>
      <i/>
      <sz val="10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2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rgb="FFFF0000"/>
      <name val="Arial"/>
      <family val="2"/>
    </font>
    <font>
      <b/>
      <sz val="11"/>
      <color indexed="8"/>
      <name val="Arial"/>
      <family val="2"/>
      <charset val="161"/>
    </font>
    <font>
      <b/>
      <sz val="11"/>
      <color theme="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6"/>
      <color theme="0"/>
      <name val="Arial"/>
      <family val="2"/>
    </font>
    <font>
      <b/>
      <sz val="11"/>
      <color theme="1"/>
      <name val="Arial"/>
    </font>
    <font>
      <sz val="11"/>
      <name val="Arial"/>
    </font>
    <font>
      <b/>
      <sz val="11"/>
      <name val="Arial"/>
      <family val="2"/>
      <charset val="161"/>
    </font>
    <font>
      <sz val="1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C99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</cellStyleXfs>
  <cellXfs count="57">
    <xf numFmtId="0" fontId="0" fillId="0" borderId="0" xfId="0"/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1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3" fillId="4" borderId="0" xfId="1" applyNumberFormat="1" applyFont="1" applyFill="1" applyBorder="1" applyAlignment="1">
      <alignment horizontal="center" vertical="center"/>
    </xf>
    <xf numFmtId="0" fontId="12" fillId="4" borderId="0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23" fillId="0" borderId="0" xfId="0" applyFont="1" applyFill="1" applyAlignment="1">
      <alignment horizontal="left" vertical="center"/>
    </xf>
    <xf numFmtId="0" fontId="24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22" fillId="3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6" fillId="0" borderId="0" xfId="10" applyNumberFormat="1" applyFont="1" applyBorder="1" applyAlignment="1">
      <alignment horizontal="center"/>
    </xf>
    <xf numFmtId="3" fontId="26" fillId="0" borderId="0" xfId="10" applyNumberFormat="1" applyFont="1" applyBorder="1" applyAlignment="1">
      <alignment horizontal="center"/>
    </xf>
    <xf numFmtId="0" fontId="5" fillId="5" borderId="0" xfId="0" applyFont="1" applyFill="1" applyAlignment="1">
      <alignment vertical="center"/>
    </xf>
    <xf numFmtId="0" fontId="13" fillId="5" borderId="0" xfId="1" applyNumberFormat="1" applyFont="1" applyFill="1" applyBorder="1" applyAlignment="1">
      <alignment horizontal="center" vertical="center"/>
    </xf>
    <xf numFmtId="0" fontId="13" fillId="5" borderId="0" xfId="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13" fillId="5" borderId="0" xfId="0" applyFont="1" applyFill="1" applyBorder="1" applyAlignment="1">
      <alignment horizontal="left" vertical="center"/>
    </xf>
    <xf numFmtId="0" fontId="14" fillId="5" borderId="0" xfId="1" applyNumberFormat="1" applyFont="1" applyFill="1" applyBorder="1" applyAlignment="1">
      <alignment horizontal="center" vertical="center"/>
    </xf>
    <xf numFmtId="0" fontId="14" fillId="5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right" vertical="center"/>
    </xf>
    <xf numFmtId="0" fontId="2" fillId="5" borderId="0" xfId="0" applyNumberFormat="1" applyFont="1" applyFill="1" applyBorder="1" applyAlignment="1">
      <alignment horizontal="center" vertical="center"/>
    </xf>
  </cellXfs>
  <cellStyles count="11">
    <cellStyle name="Κανονικό" xfId="0" builtinId="0"/>
    <cellStyle name="Κανονικό 2" xfId="10" xr:uid="{7BBEE230-4374-42A0-8E86-2D4B2EE861AA}"/>
    <cellStyle name="Κόμμα" xfId="1" builtinId="3"/>
    <cellStyle name="Υπερ-σύνδεση" xfId="2" builtinId="8" hidden="1"/>
    <cellStyle name="Υπερ-σύνδεση" xfId="4" builtinId="8" hidden="1"/>
    <cellStyle name="Υπερ-σύνδεση" xfId="6" builtinId="8" hidden="1"/>
    <cellStyle name="Υπερ-σύνδεση" xfId="8" builtinId="8" hidden="1"/>
    <cellStyle name="Υπερ-σύνδεση που ακολουθήθηκε" xfId="3" builtinId="9" hidden="1"/>
    <cellStyle name="Υπερ-σύνδεση που ακολουθήθηκε" xfId="5" builtinId="9" hidden="1"/>
    <cellStyle name="Υπερ-σύνδεση που ακολουθήθηκε" xfId="7" builtinId="9" hidden="1"/>
    <cellStyle name="Υπερ-σύνδεση που ακολουθήθηκε" xfId="9" builtinId="9" hidden="1"/>
  </cellStyles>
  <dxfs count="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rgb="FFFFFF00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rgb="FFFFFF0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diagonalUp="0" diagonalDown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border diagonalUp="0" diagonalDown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border diagonalUp="0" diagonalDown="0">
        <left/>
        <right/>
        <top/>
        <bottom/>
      </border>
    </dxf>
    <dxf>
      <fill>
        <patternFill patternType="none">
          <fgColor indexed="64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005D7A"/>
      <color rgb="FF00465C"/>
      <color rgb="FF17A3BF"/>
      <color rgb="FF1AB8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1054221</xdr:colOff>
      <xdr:row>0</xdr:row>
      <xdr:rowOff>110971</xdr:rowOff>
    </xdr:from>
    <xdr:to>
      <xdr:col>4</xdr:col>
      <xdr:colOff>918281</xdr:colOff>
      <xdr:row>5</xdr:row>
      <xdr:rowOff>60879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6DF16C-46BD-4593-8316-65D1F5BDF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9731" y="110971"/>
          <a:ext cx="2138963" cy="92090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8:G42" totalsRowCount="1" headerRowDxfId="54" dataDxfId="53" totalsRowDxfId="51" tableBorderDxfId="52">
  <autoFilter ref="B28:G41" xr:uid="{00000000-0009-0000-0100-000001000000}"/>
  <tableColumns count="6">
    <tableColumn id="1" xr3:uid="{00000000-0010-0000-0000-000001000000}" name="2020" totalsRowLabel="Total" dataDxfId="37" totalsRowDxfId="31"/>
    <tableColumn id="2" xr3:uid="{00000000-0010-0000-0000-000002000000}" name="Home In (pax)" totalsRowFunction="sum" dataDxfId="36" totalsRowDxfId="30"/>
    <tableColumn id="3" xr3:uid="{00000000-0010-0000-0000-000003000000}" name="Home Out (pax)" totalsRowFunction="sum" dataDxfId="35" totalsRowDxfId="29"/>
    <tableColumn id="4" xr3:uid="{00000000-0010-0000-0000-000004000000}" name="Transit (pax)" totalsRowFunction="sum" dataDxfId="34" totalsRowDxfId="28"/>
    <tableColumn id="5" xr3:uid="{00000000-0010-0000-0000-000005000000}" name="Total pax" totalsRowFunction="sum" dataDxfId="33" totalsRowDxfId="27">
      <calculatedColumnFormula>SUM(C29:E29)</calculatedColumnFormula>
    </tableColumn>
    <tableColumn id="6" xr3:uid="{00000000-0010-0000-0000-000006000000}" name="Cruise Calls" totalsRowFunction="sum" dataDxfId="32" totalsRowDxfId="26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B66:E77" totalsRowCount="1" headerRowDxfId="50" dataDxfId="49" totalsRowDxfId="47" tableBorderDxfId="48">
  <autoFilter ref="B66:E76" xr:uid="{00000000-0009-0000-0100-000002000000}"/>
  <tableColumns count="4">
    <tableColumn id="1" xr3:uid="{00000000-0010-0000-0100-000001000000}" name="2020" totalsRowLabel="Total" dataDxfId="25" totalsRowDxfId="21"/>
    <tableColumn id="2" xr3:uid="{00000000-0010-0000-0100-000002000000}" name="Cruise Line" totalsRowFunction="sum" dataDxfId="24" totalsRowDxfId="20"/>
    <tableColumn id="3" xr3:uid="{00000000-0010-0000-0100-000003000000}" name="Total pax" totalsRowFunction="sum" dataDxfId="23" totalsRowDxfId="19"/>
    <tableColumn id="4" xr3:uid="{00000000-0010-0000-0100-000004000000}" name="Cruise Calls" totalsRowFunction="sum" dataDxfId="22" totalsRowDxfId="18"/>
  </tableColumns>
  <tableStyleInfo name="TableStyleLight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B85:D98" totalsRowCount="1" headerRowDxfId="5" dataDxfId="3" totalsRowDxfId="4" tableBorderDxfId="46">
  <autoFilter ref="B85:D97" xr:uid="{00000000-0009-0000-0100-000003000000}"/>
  <tableColumns count="3">
    <tableColumn id="1" xr3:uid="{00000000-0010-0000-0200-000001000000}" name="2020" totalsRowLabel="Total" dataDxfId="11" totalsRowDxfId="10"/>
    <tableColumn id="2" xr3:uid="{00000000-0010-0000-0200-000002000000}" name="Total pax" totalsRowFunction="sum" dataDxfId="9" totalsRowDxfId="8"/>
    <tableColumn id="3" xr3:uid="{00000000-0010-0000-0200-000003000000}" name="Cruise Calls" totalsRowFunction="sum" dataDxfId="7" totalsRowDxfId="6"/>
  </tableColumns>
  <tableStyleInfo name="TableStyleLight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B104:D117" totalsRowCount="1" headerRowDxfId="45" totalsRowDxfId="43" tableBorderDxfId="44">
  <autoFilter ref="B104:D116" xr:uid="{00000000-0009-0000-0100-000004000000}"/>
  <tableColumns count="3">
    <tableColumn id="1" xr3:uid="{00000000-0010-0000-0300-000001000000}" name="2020" totalsRowLabel="Total" dataDxfId="14" totalsRowDxfId="17"/>
    <tableColumn id="2" xr3:uid="{00000000-0010-0000-0300-000002000000}" name="Total pax" totalsRowFunction="sum" dataDxfId="13" totalsRowDxfId="16"/>
    <tableColumn id="3" xr3:uid="{00000000-0010-0000-0300-000003000000}" name="Ferry Calls" totalsRowFunction="sum" dataDxfId="12" totalsRowDxfId="15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36" displayName="Table36" ref="B47:D60" totalsRowCount="1" headerRowDxfId="42" tableBorderDxfId="41">
  <autoFilter ref="B47:D59" xr:uid="{00000000-0009-0000-0100-000005000000}"/>
  <tableColumns count="3">
    <tableColumn id="1" xr3:uid="{00000000-0010-0000-0400-000001000000}" name="2021" totalsRowLabel="Total" dataDxfId="40" totalsRowDxfId="2"/>
    <tableColumn id="2" xr3:uid="{00000000-0010-0000-0400-000002000000}" name="Total pax" totalsRowFunction="sum" dataDxfId="39" totalsRowDxfId="1"/>
    <tableColumn id="3" xr3:uid="{00000000-0010-0000-0400-000003000000}" name="Cruise Calls" totalsRowFunction="sum" dataDxfId="38" totalsRow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G119"/>
  <sheetViews>
    <sheetView tabSelected="1" zoomScale="103" zoomScaleNormal="150" zoomScalePageLayoutView="150" workbookViewId="0">
      <selection activeCell="D51" sqref="D51"/>
    </sheetView>
  </sheetViews>
  <sheetFormatPr defaultColWidth="11.42578125" defaultRowHeight="15" customHeight="1" x14ac:dyDescent="0.2"/>
  <cols>
    <col min="1" max="1" width="11.42578125" style="1"/>
    <col min="2" max="2" width="13.7109375" style="1" customWidth="1"/>
    <col min="3" max="3" width="17.85546875" style="1" customWidth="1"/>
    <col min="4" max="7" width="16.28515625" style="1" customWidth="1"/>
    <col min="8" max="16384" width="11.42578125" style="1"/>
  </cols>
  <sheetData>
    <row r="7" spans="2:7" ht="26.1" customHeight="1" x14ac:dyDescent="0.2">
      <c r="B7" s="35" t="s">
        <v>39</v>
      </c>
      <c r="C7" s="35"/>
      <c r="D7" s="35"/>
      <c r="E7" s="35"/>
      <c r="F7" s="35"/>
      <c r="G7" s="35"/>
    </row>
    <row r="8" spans="2:7" ht="15" customHeight="1" x14ac:dyDescent="0.2">
      <c r="B8" s="2"/>
      <c r="C8" s="3"/>
      <c r="D8" s="3"/>
      <c r="E8" s="3"/>
      <c r="F8" s="3"/>
      <c r="G8" s="3"/>
    </row>
    <row r="9" spans="2:7" ht="15" customHeight="1" x14ac:dyDescent="0.2">
      <c r="B9" s="4" t="s">
        <v>23</v>
      </c>
    </row>
    <row r="10" spans="2:7" ht="15" customHeight="1" x14ac:dyDescent="0.2">
      <c r="B10" s="6" t="s">
        <v>52</v>
      </c>
    </row>
    <row r="11" spans="2:7" ht="15" customHeight="1" x14ac:dyDescent="0.2">
      <c r="B11" s="1" t="s">
        <v>51</v>
      </c>
    </row>
    <row r="12" spans="2:7" ht="15" customHeight="1" x14ac:dyDescent="0.2">
      <c r="B12" s="4"/>
    </row>
    <row r="13" spans="2:7" ht="15" customHeight="1" x14ac:dyDescent="0.2">
      <c r="B13" s="5" t="s">
        <v>24</v>
      </c>
    </row>
    <row r="14" spans="2:7" ht="15" customHeight="1" x14ac:dyDescent="0.2">
      <c r="B14" s="6" t="s">
        <v>15</v>
      </c>
    </row>
    <row r="15" spans="2:7" ht="15" customHeight="1" x14ac:dyDescent="0.2">
      <c r="B15" s="6" t="s">
        <v>16</v>
      </c>
    </row>
    <row r="17" spans="2:7" ht="15" customHeight="1" x14ac:dyDescent="0.2">
      <c r="B17" s="5" t="s">
        <v>25</v>
      </c>
    </row>
    <row r="18" spans="2:7" ht="15" customHeight="1" x14ac:dyDescent="0.2">
      <c r="B18" s="36" t="s">
        <v>17</v>
      </c>
      <c r="C18" s="36"/>
      <c r="D18" s="36"/>
      <c r="E18" s="36"/>
      <c r="F18" s="36"/>
      <c r="G18" s="36"/>
    </row>
    <row r="19" spans="2:7" ht="24.95" customHeight="1" x14ac:dyDescent="0.2">
      <c r="B19" s="36" t="s">
        <v>18</v>
      </c>
      <c r="C19" s="36"/>
      <c r="D19" s="36"/>
      <c r="E19" s="36"/>
      <c r="F19" s="36"/>
      <c r="G19" s="36"/>
    </row>
    <row r="20" spans="2:7" ht="24.95" customHeight="1" x14ac:dyDescent="0.2">
      <c r="B20" s="32"/>
      <c r="C20" s="32"/>
      <c r="D20" s="32"/>
      <c r="E20" s="32"/>
      <c r="F20" s="32"/>
      <c r="G20" s="32"/>
    </row>
    <row r="21" spans="2:7" s="9" customFormat="1" ht="15" customHeight="1" thickBot="1" x14ac:dyDescent="0.25">
      <c r="B21" s="7"/>
      <c r="C21" s="8"/>
      <c r="D21" s="8"/>
      <c r="E21" s="8"/>
      <c r="F21" s="8"/>
      <c r="G21" s="8"/>
    </row>
    <row r="22" spans="2:7" s="9" customFormat="1" ht="15" customHeight="1" thickBot="1" x14ac:dyDescent="0.25">
      <c r="B22" s="38" t="s">
        <v>20</v>
      </c>
      <c r="C22" s="39"/>
      <c r="D22" s="40" t="s">
        <v>53</v>
      </c>
      <c r="E22" s="41"/>
      <c r="F22" s="41"/>
      <c r="G22" s="42"/>
    </row>
    <row r="24" spans="2:7" ht="20.100000000000001" customHeight="1" x14ac:dyDescent="0.2">
      <c r="B24" s="43" t="s">
        <v>38</v>
      </c>
      <c r="C24" s="43"/>
      <c r="D24" s="43"/>
      <c r="E24" s="43"/>
      <c r="F24" s="43"/>
      <c r="G24" s="43"/>
    </row>
    <row r="25" spans="2:7" s="13" customFormat="1" ht="15" customHeight="1" x14ac:dyDescent="0.2">
      <c r="B25" s="11"/>
      <c r="C25" s="12"/>
      <c r="D25" s="12"/>
      <c r="E25" s="12"/>
      <c r="F25" s="12"/>
      <c r="G25" s="12"/>
    </row>
    <row r="26" spans="2:7" ht="15" customHeight="1" x14ac:dyDescent="0.2">
      <c r="B26" s="16" t="s">
        <v>37</v>
      </c>
      <c r="C26" s="17"/>
      <c r="D26" s="17"/>
      <c r="E26" s="17"/>
      <c r="F26" s="17"/>
      <c r="G26" s="17"/>
    </row>
    <row r="27" spans="2:7" ht="15" customHeight="1" x14ac:dyDescent="0.2">
      <c r="B27" s="16"/>
      <c r="C27" s="17"/>
      <c r="D27" s="17"/>
      <c r="E27" s="17"/>
      <c r="F27" s="17"/>
      <c r="G27" s="17"/>
    </row>
    <row r="28" spans="2:7" s="3" customFormat="1" ht="15" customHeight="1" x14ac:dyDescent="0.2">
      <c r="B28" s="30" t="s">
        <v>44</v>
      </c>
      <c r="C28" s="23" t="s">
        <v>0</v>
      </c>
      <c r="D28" s="24" t="s">
        <v>1</v>
      </c>
      <c r="E28" s="24" t="s">
        <v>2</v>
      </c>
      <c r="F28" s="24" t="s">
        <v>4</v>
      </c>
      <c r="G28" s="24" t="s">
        <v>3</v>
      </c>
    </row>
    <row r="29" spans="2:7" ht="15" customHeight="1" x14ac:dyDescent="0.2">
      <c r="B29" s="25" t="s">
        <v>5</v>
      </c>
      <c r="C29" s="19">
        <v>2</v>
      </c>
      <c r="D29" s="19">
        <v>2</v>
      </c>
      <c r="E29" s="19">
        <v>2143</v>
      </c>
      <c r="F29" s="19">
        <f>SUM(C29:E29)</f>
        <v>2147</v>
      </c>
      <c r="G29" s="19">
        <v>1</v>
      </c>
    </row>
    <row r="30" spans="2:7" ht="15" customHeight="1" x14ac:dyDescent="0.2">
      <c r="B30" s="25" t="s">
        <v>6</v>
      </c>
      <c r="C30" s="19">
        <v>5</v>
      </c>
      <c r="D30" s="19">
        <v>1</v>
      </c>
      <c r="E30" s="19">
        <v>2083</v>
      </c>
      <c r="F30" s="19">
        <f>SUM(C30:E30)</f>
        <v>2089</v>
      </c>
      <c r="G30" s="19">
        <v>1</v>
      </c>
    </row>
    <row r="31" spans="2:7" ht="15" customHeight="1" x14ac:dyDescent="0.2">
      <c r="B31" s="25" t="s">
        <v>7</v>
      </c>
      <c r="C31" s="19">
        <v>1</v>
      </c>
      <c r="D31" s="19">
        <v>0</v>
      </c>
      <c r="E31" s="19">
        <v>2144</v>
      </c>
      <c r="F31" s="19">
        <f>SUM(C31:E31)</f>
        <v>2145</v>
      </c>
      <c r="G31" s="19">
        <v>2</v>
      </c>
    </row>
    <row r="32" spans="2:7" ht="15" customHeight="1" x14ac:dyDescent="0.2">
      <c r="B32" s="25" t="s">
        <v>21</v>
      </c>
      <c r="C32" s="19">
        <v>0</v>
      </c>
      <c r="D32" s="19">
        <v>0</v>
      </c>
      <c r="E32" s="20">
        <v>0</v>
      </c>
      <c r="F32" s="19">
        <f>SUM(C32:E32)</f>
        <v>0</v>
      </c>
      <c r="G32" s="20">
        <v>0</v>
      </c>
    </row>
    <row r="33" spans="2:7" ht="15" customHeight="1" x14ac:dyDescent="0.2">
      <c r="B33" s="25" t="s">
        <v>22</v>
      </c>
      <c r="C33" s="19">
        <v>0</v>
      </c>
      <c r="D33" s="19">
        <v>0</v>
      </c>
      <c r="E33" s="19">
        <v>0</v>
      </c>
      <c r="F33" s="19">
        <f>SUM(C33:E33)</f>
        <v>0</v>
      </c>
      <c r="G33" s="19">
        <v>0</v>
      </c>
    </row>
    <row r="34" spans="2:7" ht="15" customHeight="1" x14ac:dyDescent="0.2">
      <c r="B34" s="25" t="s">
        <v>8</v>
      </c>
      <c r="C34" s="19">
        <v>0</v>
      </c>
      <c r="D34" s="19">
        <v>0</v>
      </c>
      <c r="E34" s="20">
        <v>0</v>
      </c>
      <c r="F34" s="19">
        <f>SUM(C34:E34)</f>
        <v>0</v>
      </c>
      <c r="G34" s="20">
        <v>0</v>
      </c>
    </row>
    <row r="35" spans="2:7" ht="15" customHeight="1" x14ac:dyDescent="0.2">
      <c r="B35" s="25" t="s">
        <v>9</v>
      </c>
      <c r="C35" s="19">
        <v>0</v>
      </c>
      <c r="D35" s="19">
        <v>0</v>
      </c>
      <c r="E35" s="20">
        <v>0</v>
      </c>
      <c r="F35" s="19">
        <f>SUM(C35:E35)</f>
        <v>0</v>
      </c>
      <c r="G35" s="20">
        <v>0</v>
      </c>
    </row>
    <row r="36" spans="2:7" ht="15" customHeight="1" x14ac:dyDescent="0.2">
      <c r="B36" s="25" t="s">
        <v>10</v>
      </c>
      <c r="C36" s="19">
        <v>0</v>
      </c>
      <c r="D36" s="19">
        <v>0</v>
      </c>
      <c r="E36" s="20">
        <v>0</v>
      </c>
      <c r="F36" s="19">
        <f>SUM(C36:E36)</f>
        <v>0</v>
      </c>
      <c r="G36" s="20">
        <v>2</v>
      </c>
    </row>
    <row r="37" spans="2:7" ht="15" customHeight="1" x14ac:dyDescent="0.2">
      <c r="B37" s="25" t="s">
        <v>11</v>
      </c>
      <c r="C37" s="19">
        <v>2309</v>
      </c>
      <c r="D37" s="19">
        <v>1374</v>
      </c>
      <c r="E37" s="20">
        <v>21</v>
      </c>
      <c r="F37" s="19">
        <f>SUM(C37:E37)</f>
        <v>3704</v>
      </c>
      <c r="G37" s="20">
        <v>5</v>
      </c>
    </row>
    <row r="38" spans="2:7" ht="15" customHeight="1" x14ac:dyDescent="0.2">
      <c r="B38" s="25" t="s">
        <v>12</v>
      </c>
      <c r="C38" s="19">
        <v>2682</v>
      </c>
      <c r="D38" s="19">
        <v>3173</v>
      </c>
      <c r="E38" s="20">
        <v>1392</v>
      </c>
      <c r="F38" s="19">
        <f>SUM(C38:E38)</f>
        <v>7247</v>
      </c>
      <c r="G38" s="20">
        <v>8</v>
      </c>
    </row>
    <row r="39" spans="2:7" ht="15" customHeight="1" x14ac:dyDescent="0.2">
      <c r="B39" s="25" t="s">
        <v>13</v>
      </c>
      <c r="C39" s="19">
        <v>995</v>
      </c>
      <c r="D39" s="19">
        <v>1419</v>
      </c>
      <c r="E39" s="19">
        <v>252</v>
      </c>
      <c r="F39" s="19">
        <f>SUM(C39:E39)</f>
        <v>2666</v>
      </c>
      <c r="G39" s="19">
        <v>5</v>
      </c>
    </row>
    <row r="40" spans="2:7" ht="15" customHeight="1" x14ac:dyDescent="0.2">
      <c r="B40" s="25" t="s">
        <v>14</v>
      </c>
      <c r="C40" s="19">
        <v>0</v>
      </c>
      <c r="D40" s="19">
        <v>0</v>
      </c>
      <c r="E40" s="19">
        <v>0</v>
      </c>
      <c r="F40" s="19">
        <f>SUM(C40:E40)</f>
        <v>0</v>
      </c>
      <c r="G40" s="19">
        <v>0</v>
      </c>
    </row>
    <row r="41" spans="2:7" ht="15" customHeight="1" x14ac:dyDescent="0.2">
      <c r="B41" s="33"/>
      <c r="C41" s="34"/>
      <c r="D41" s="34"/>
      <c r="E41" s="34"/>
      <c r="F41" s="19"/>
      <c r="G41" s="34"/>
    </row>
    <row r="42" spans="2:7" ht="15" customHeight="1" x14ac:dyDescent="0.2">
      <c r="B42" s="28" t="s">
        <v>19</v>
      </c>
      <c r="C42" s="26">
        <f>SUBTOTAL(109,Table1[Home In (pax)])</f>
        <v>5994</v>
      </c>
      <c r="D42" s="26">
        <f>SUBTOTAL(109,Table1[Home Out (pax)])</f>
        <v>5969</v>
      </c>
      <c r="E42" s="26">
        <f>SUBTOTAL(109,Table1[Transit (pax)])</f>
        <v>8035</v>
      </c>
      <c r="F42" s="26">
        <f>SUBTOTAL(109,Table1[Total pax])</f>
        <v>19998</v>
      </c>
      <c r="G42" s="26">
        <f>SUBTOTAL(109,Table1[Cruise Calls])</f>
        <v>24</v>
      </c>
    </row>
    <row r="43" spans="2:7" ht="15" customHeight="1" x14ac:dyDescent="0.2">
      <c r="B43" s="28"/>
      <c r="C43" s="26"/>
      <c r="D43" s="26"/>
      <c r="E43" s="26"/>
      <c r="F43" s="26"/>
      <c r="G43" s="26"/>
    </row>
    <row r="45" spans="2:7" ht="15" customHeight="1" x14ac:dyDescent="0.2">
      <c r="B45" s="14" t="s">
        <v>46</v>
      </c>
      <c r="C45" s="14"/>
      <c r="D45" s="14"/>
      <c r="E45" s="14"/>
      <c r="F45" s="14"/>
      <c r="G45" s="14"/>
    </row>
    <row r="46" spans="2:7" ht="15" customHeight="1" x14ac:dyDescent="0.2">
      <c r="B46" s="14"/>
      <c r="C46" s="14"/>
      <c r="D46" s="14"/>
      <c r="E46" s="14"/>
      <c r="F46" s="14"/>
      <c r="G46" s="14"/>
    </row>
    <row r="47" spans="2:7" ht="15" customHeight="1" x14ac:dyDescent="0.2">
      <c r="B47" s="30" t="s">
        <v>48</v>
      </c>
      <c r="C47" s="24" t="s">
        <v>4</v>
      </c>
      <c r="D47" s="24" t="s">
        <v>3</v>
      </c>
    </row>
    <row r="48" spans="2:7" ht="15" customHeight="1" x14ac:dyDescent="0.2">
      <c r="B48" s="25" t="s">
        <v>5</v>
      </c>
      <c r="C48" s="19">
        <v>0</v>
      </c>
      <c r="D48" s="19">
        <v>0</v>
      </c>
    </row>
    <row r="49" spans="2:7" ht="15" customHeight="1" x14ac:dyDescent="0.2">
      <c r="B49" s="25" t="s">
        <v>6</v>
      </c>
      <c r="C49" s="19">
        <v>0</v>
      </c>
      <c r="D49" s="19">
        <v>0</v>
      </c>
    </row>
    <row r="50" spans="2:7" ht="15" customHeight="1" x14ac:dyDescent="0.2">
      <c r="B50" s="25" t="s">
        <v>7</v>
      </c>
      <c r="C50" s="19">
        <v>0</v>
      </c>
      <c r="D50" s="19">
        <v>0</v>
      </c>
    </row>
    <row r="51" spans="2:7" ht="15" customHeight="1" x14ac:dyDescent="0.2">
      <c r="B51" s="25" t="s">
        <v>21</v>
      </c>
      <c r="C51" s="19">
        <v>17091</v>
      </c>
      <c r="D51" s="20">
        <v>14</v>
      </c>
    </row>
    <row r="52" spans="2:7" ht="15" customHeight="1" x14ac:dyDescent="0.2">
      <c r="B52" s="25" t="s">
        <v>22</v>
      </c>
      <c r="C52" s="19">
        <v>23425</v>
      </c>
      <c r="D52" s="19">
        <v>23</v>
      </c>
    </row>
    <row r="53" spans="2:7" ht="15" customHeight="1" x14ac:dyDescent="0.2">
      <c r="B53" s="25" t="s">
        <v>8</v>
      </c>
      <c r="C53" s="19">
        <v>22983</v>
      </c>
      <c r="D53" s="20">
        <v>25</v>
      </c>
    </row>
    <row r="54" spans="2:7" ht="15" customHeight="1" x14ac:dyDescent="0.2">
      <c r="B54" s="25" t="s">
        <v>9</v>
      </c>
      <c r="C54" s="19">
        <v>19860</v>
      </c>
      <c r="D54" s="20">
        <v>19</v>
      </c>
    </row>
    <row r="55" spans="2:7" ht="15" customHeight="1" x14ac:dyDescent="0.2">
      <c r="B55" s="25" t="s">
        <v>10</v>
      </c>
      <c r="C55" s="19">
        <v>19944</v>
      </c>
      <c r="D55" s="20">
        <v>20</v>
      </c>
    </row>
    <row r="56" spans="2:7" ht="15" customHeight="1" x14ac:dyDescent="0.2">
      <c r="B56" s="25" t="s">
        <v>11</v>
      </c>
      <c r="C56" s="19">
        <v>20037</v>
      </c>
      <c r="D56" s="20">
        <v>22</v>
      </c>
    </row>
    <row r="57" spans="2:7" ht="15" customHeight="1" x14ac:dyDescent="0.2">
      <c r="B57" s="25" t="s">
        <v>12</v>
      </c>
      <c r="C57" s="19">
        <v>36560</v>
      </c>
      <c r="D57" s="20">
        <v>30</v>
      </c>
    </row>
    <row r="58" spans="2:7" ht="15" customHeight="1" x14ac:dyDescent="0.2">
      <c r="B58" s="25" t="s">
        <v>13</v>
      </c>
      <c r="C58" s="19">
        <v>21026</v>
      </c>
      <c r="D58" s="19">
        <v>19</v>
      </c>
    </row>
    <row r="59" spans="2:7" ht="15" customHeight="1" x14ac:dyDescent="0.2">
      <c r="B59" s="25" t="s">
        <v>14</v>
      </c>
      <c r="C59" s="19">
        <v>6850</v>
      </c>
      <c r="D59" s="19">
        <v>5</v>
      </c>
    </row>
    <row r="60" spans="2:7" ht="15" customHeight="1" x14ac:dyDescent="0.2">
      <c r="B60" s="28" t="s">
        <v>19</v>
      </c>
      <c r="C60" s="26">
        <f>SUBTOTAL(109,Table36[Total pax])</f>
        <v>187776</v>
      </c>
      <c r="D60" s="26">
        <f>SUBTOTAL(109,Table36[Cruise Calls])</f>
        <v>177</v>
      </c>
    </row>
    <row r="61" spans="2:7" ht="15" customHeight="1" x14ac:dyDescent="0.2">
      <c r="B61" s="25"/>
      <c r="C61" s="26"/>
      <c r="D61" s="26"/>
    </row>
    <row r="62" spans="2:7" ht="15" customHeight="1" x14ac:dyDescent="0.2">
      <c r="B62" s="25"/>
      <c r="C62" s="26"/>
      <c r="D62" s="26"/>
    </row>
    <row r="63" spans="2:7" ht="15" customHeight="1" x14ac:dyDescent="0.2">
      <c r="B63" s="25"/>
      <c r="C63" s="26"/>
      <c r="D63" s="26"/>
    </row>
    <row r="64" spans="2:7" ht="15" customHeight="1" x14ac:dyDescent="0.2">
      <c r="B64" s="14" t="s">
        <v>47</v>
      </c>
      <c r="C64" s="14"/>
      <c r="D64" s="14"/>
      <c r="E64" s="14"/>
      <c r="F64" s="14"/>
      <c r="G64" s="14"/>
    </row>
    <row r="65" spans="2:7" ht="15" customHeight="1" x14ac:dyDescent="0.2">
      <c r="B65" s="14"/>
      <c r="C65" s="14"/>
      <c r="D65" s="14"/>
      <c r="E65" s="14"/>
      <c r="F65" s="14"/>
      <c r="G65" s="14"/>
    </row>
    <row r="66" spans="2:7" ht="15" customHeight="1" x14ac:dyDescent="0.2">
      <c r="B66" s="31" t="s">
        <v>44</v>
      </c>
      <c r="C66" s="21" t="s">
        <v>49</v>
      </c>
      <c r="D66" s="22" t="s">
        <v>4</v>
      </c>
      <c r="E66" s="22" t="s">
        <v>3</v>
      </c>
    </row>
    <row r="67" spans="2:7" ht="15" customHeight="1" x14ac:dyDescent="0.2">
      <c r="B67" s="25" t="s">
        <v>27</v>
      </c>
      <c r="C67" s="45" t="s">
        <v>54</v>
      </c>
      <c r="D67" s="19">
        <v>12065</v>
      </c>
      <c r="E67" s="19">
        <v>10</v>
      </c>
    </row>
    <row r="68" spans="2:7" ht="15" customHeight="1" x14ac:dyDescent="0.2">
      <c r="B68" s="25" t="s">
        <v>28</v>
      </c>
      <c r="C68" s="45" t="s">
        <v>55</v>
      </c>
      <c r="D68" s="19">
        <v>5818</v>
      </c>
      <c r="E68" s="19">
        <v>3</v>
      </c>
    </row>
    <row r="69" spans="2:7" ht="15" customHeight="1" x14ac:dyDescent="0.2">
      <c r="B69" s="25" t="s">
        <v>29</v>
      </c>
      <c r="C69" s="45" t="s">
        <v>56</v>
      </c>
      <c r="D69" s="19">
        <v>1552</v>
      </c>
      <c r="E69" s="19">
        <v>5</v>
      </c>
    </row>
    <row r="70" spans="2:7" ht="15" customHeight="1" x14ac:dyDescent="0.2">
      <c r="B70" s="25" t="s">
        <v>30</v>
      </c>
      <c r="C70" s="45" t="s">
        <v>57</v>
      </c>
      <c r="D70" s="19">
        <v>563</v>
      </c>
      <c r="E70" s="20">
        <v>1</v>
      </c>
    </row>
    <row r="71" spans="2:7" ht="15" customHeight="1" x14ac:dyDescent="0.2">
      <c r="B71" s="25" t="s">
        <v>31</v>
      </c>
      <c r="C71" s="45" t="s">
        <v>58</v>
      </c>
      <c r="D71" s="19">
        <v>0</v>
      </c>
      <c r="E71" s="19">
        <v>4</v>
      </c>
    </row>
    <row r="72" spans="2:7" ht="15" customHeight="1" x14ac:dyDescent="0.2">
      <c r="B72" s="25" t="s">
        <v>32</v>
      </c>
      <c r="C72" s="45" t="s">
        <v>59</v>
      </c>
      <c r="D72" s="19">
        <v>0</v>
      </c>
      <c r="E72" s="20">
        <v>1</v>
      </c>
    </row>
    <row r="73" spans="2:7" ht="15" customHeight="1" x14ac:dyDescent="0.2">
      <c r="B73" s="25" t="s">
        <v>33</v>
      </c>
      <c r="C73" s="18"/>
      <c r="D73" s="19"/>
      <c r="E73" s="20"/>
    </row>
    <row r="74" spans="2:7" ht="15" customHeight="1" x14ac:dyDescent="0.2">
      <c r="B74" s="25" t="s">
        <v>34</v>
      </c>
      <c r="C74" s="18"/>
      <c r="D74" s="19"/>
      <c r="E74" s="20"/>
    </row>
    <row r="75" spans="2:7" ht="15" customHeight="1" x14ac:dyDescent="0.2">
      <c r="B75" s="25" t="s">
        <v>35</v>
      </c>
      <c r="C75" s="18"/>
      <c r="D75" s="19"/>
      <c r="E75" s="20"/>
    </row>
    <row r="76" spans="2:7" ht="15" customHeight="1" x14ac:dyDescent="0.2">
      <c r="B76" s="25" t="s">
        <v>36</v>
      </c>
      <c r="C76" s="18"/>
      <c r="D76" s="19"/>
      <c r="E76" s="20"/>
    </row>
    <row r="77" spans="2:7" ht="15" customHeight="1" x14ac:dyDescent="0.2">
      <c r="B77" s="29" t="s">
        <v>19</v>
      </c>
      <c r="C77" s="27">
        <f>SUBTOTAL(109,Table2[Cruise Line])</f>
        <v>0</v>
      </c>
      <c r="D77" s="27">
        <f>SUBTOTAL(109,Table2[Total pax])</f>
        <v>19998</v>
      </c>
      <c r="E77" s="27">
        <f>SUBTOTAL(109,Table2[Cruise Calls])</f>
        <v>24</v>
      </c>
    </row>
    <row r="78" spans="2:7" ht="15" customHeight="1" x14ac:dyDescent="0.2">
      <c r="B78" s="15" t="s">
        <v>42</v>
      </c>
    </row>
    <row r="79" spans="2:7" ht="15" customHeight="1" x14ac:dyDescent="0.2">
      <c r="B79" s="1" t="s">
        <v>45</v>
      </c>
    </row>
    <row r="80" spans="2:7" ht="15" customHeight="1" x14ac:dyDescent="0.2">
      <c r="B80" s="1" t="s">
        <v>41</v>
      </c>
    </row>
    <row r="83" spans="2:7" ht="15" customHeight="1" x14ac:dyDescent="0.2">
      <c r="B83" s="48" t="s">
        <v>50</v>
      </c>
      <c r="C83" s="48"/>
      <c r="D83" s="48"/>
      <c r="E83" s="48"/>
      <c r="F83" s="14"/>
      <c r="G83" s="14"/>
    </row>
    <row r="84" spans="2:7" ht="15" customHeight="1" x14ac:dyDescent="0.2">
      <c r="B84" s="48"/>
      <c r="C84" s="48"/>
      <c r="D84" s="48"/>
      <c r="E84" s="48"/>
      <c r="F84" s="14"/>
      <c r="G84" s="14"/>
    </row>
    <row r="85" spans="2:7" ht="15" customHeight="1" x14ac:dyDescent="0.2">
      <c r="B85" s="49" t="s">
        <v>44</v>
      </c>
      <c r="C85" s="50" t="s">
        <v>4</v>
      </c>
      <c r="D85" s="50" t="s">
        <v>3</v>
      </c>
      <c r="E85" s="51"/>
    </row>
    <row r="86" spans="2:7" ht="15" customHeight="1" x14ac:dyDescent="0.2">
      <c r="B86" s="52" t="s">
        <v>5</v>
      </c>
      <c r="C86" s="53"/>
      <c r="D86" s="53"/>
      <c r="E86" s="51"/>
    </row>
    <row r="87" spans="2:7" ht="15" customHeight="1" x14ac:dyDescent="0.2">
      <c r="B87" s="52" t="s">
        <v>6</v>
      </c>
      <c r="C87" s="53"/>
      <c r="D87" s="53"/>
      <c r="E87" s="51"/>
    </row>
    <row r="88" spans="2:7" ht="15" customHeight="1" x14ac:dyDescent="0.2">
      <c r="B88" s="52" t="s">
        <v>7</v>
      </c>
      <c r="C88" s="53"/>
      <c r="D88" s="53"/>
      <c r="E88" s="51"/>
    </row>
    <row r="89" spans="2:7" ht="15" customHeight="1" x14ac:dyDescent="0.2">
      <c r="B89" s="52" t="s">
        <v>21</v>
      </c>
      <c r="C89" s="53"/>
      <c r="D89" s="54"/>
      <c r="E89" s="51"/>
    </row>
    <row r="90" spans="2:7" ht="15" customHeight="1" x14ac:dyDescent="0.2">
      <c r="B90" s="52" t="s">
        <v>22</v>
      </c>
      <c r="C90" s="53"/>
      <c r="D90" s="53"/>
      <c r="E90" s="51"/>
    </row>
    <row r="91" spans="2:7" ht="15" customHeight="1" x14ac:dyDescent="0.2">
      <c r="B91" s="52" t="s">
        <v>8</v>
      </c>
      <c r="C91" s="53"/>
      <c r="D91" s="54"/>
      <c r="E91" s="51"/>
    </row>
    <row r="92" spans="2:7" ht="15" customHeight="1" x14ac:dyDescent="0.2">
      <c r="B92" s="52" t="s">
        <v>9</v>
      </c>
      <c r="C92" s="53"/>
      <c r="D92" s="54"/>
      <c r="E92" s="51"/>
    </row>
    <row r="93" spans="2:7" ht="15" customHeight="1" x14ac:dyDescent="0.2">
      <c r="B93" s="52" t="s">
        <v>10</v>
      </c>
      <c r="C93" s="53"/>
      <c r="D93" s="54"/>
      <c r="E93" s="51"/>
    </row>
    <row r="94" spans="2:7" ht="15" customHeight="1" x14ac:dyDescent="0.2">
      <c r="B94" s="52" t="s">
        <v>11</v>
      </c>
      <c r="C94" s="53"/>
      <c r="D94" s="54"/>
      <c r="E94" s="51"/>
    </row>
    <row r="95" spans="2:7" ht="15" customHeight="1" x14ac:dyDescent="0.2">
      <c r="B95" s="52" t="s">
        <v>12</v>
      </c>
      <c r="C95" s="53"/>
      <c r="D95" s="54"/>
      <c r="E95" s="51"/>
    </row>
    <row r="96" spans="2:7" ht="15" customHeight="1" x14ac:dyDescent="0.2">
      <c r="B96" s="52" t="s">
        <v>13</v>
      </c>
      <c r="C96" s="53"/>
      <c r="D96" s="53"/>
      <c r="E96" s="51"/>
    </row>
    <row r="97" spans="2:7" ht="15" customHeight="1" x14ac:dyDescent="0.2">
      <c r="B97" s="52" t="s">
        <v>14</v>
      </c>
      <c r="C97" s="53"/>
      <c r="D97" s="53"/>
      <c r="E97" s="51"/>
    </row>
    <row r="98" spans="2:7" ht="15" customHeight="1" x14ac:dyDescent="0.2">
      <c r="B98" s="55" t="s">
        <v>19</v>
      </c>
      <c r="C98" s="56">
        <f>SUBTOTAL(109,Table3[Total pax])</f>
        <v>0</v>
      </c>
      <c r="D98" s="56">
        <f>SUBTOTAL(109,Table3[Cruise Calls])</f>
        <v>0</v>
      </c>
      <c r="E98" s="51"/>
    </row>
    <row r="99" spans="2:7" ht="21.95" customHeight="1" x14ac:dyDescent="0.2">
      <c r="B99" s="18"/>
      <c r="C99" s="20"/>
      <c r="D99" s="20"/>
    </row>
    <row r="100" spans="2:7" ht="23.1" customHeight="1" x14ac:dyDescent="0.2">
      <c r="B100" s="44" t="s">
        <v>40</v>
      </c>
      <c r="C100" s="44"/>
      <c r="D100" s="44"/>
      <c r="E100" s="44"/>
      <c r="F100" s="44"/>
      <c r="G100" s="44"/>
    </row>
    <row r="101" spans="2:7" ht="15" customHeight="1" x14ac:dyDescent="0.2">
      <c r="B101" s="37"/>
      <c r="C101" s="37"/>
    </row>
    <row r="102" spans="2:7" ht="15" customHeight="1" x14ac:dyDescent="0.2">
      <c r="B102" s="14" t="s">
        <v>43</v>
      </c>
    </row>
    <row r="103" spans="2:7" ht="15" customHeight="1" x14ac:dyDescent="0.2">
      <c r="B103" s="14"/>
    </row>
    <row r="104" spans="2:7" ht="15" customHeight="1" x14ac:dyDescent="0.2">
      <c r="B104" s="23" t="s">
        <v>44</v>
      </c>
      <c r="C104" s="24" t="s">
        <v>4</v>
      </c>
      <c r="D104" s="24" t="s">
        <v>26</v>
      </c>
      <c r="E104" s="3"/>
      <c r="F104" s="3"/>
      <c r="G104" s="3"/>
    </row>
    <row r="105" spans="2:7" ht="15" customHeight="1" x14ac:dyDescent="0.2">
      <c r="B105" s="25" t="s">
        <v>5</v>
      </c>
      <c r="C105" s="46">
        <v>74840</v>
      </c>
      <c r="D105" s="47">
        <v>138</v>
      </c>
    </row>
    <row r="106" spans="2:7" ht="15" customHeight="1" x14ac:dyDescent="0.2">
      <c r="B106" s="25" t="s">
        <v>6</v>
      </c>
      <c r="C106" s="46">
        <v>61208</v>
      </c>
      <c r="D106" s="47">
        <v>133</v>
      </c>
      <c r="F106" s="3"/>
      <c r="G106" s="3"/>
    </row>
    <row r="107" spans="2:7" ht="15" customHeight="1" x14ac:dyDescent="0.2">
      <c r="B107" s="25" t="s">
        <v>7</v>
      </c>
      <c r="C107" s="46">
        <v>32060</v>
      </c>
      <c r="D107" s="47">
        <v>144</v>
      </c>
    </row>
    <row r="108" spans="2:7" ht="15" customHeight="1" x14ac:dyDescent="0.2">
      <c r="B108" s="25" t="s">
        <v>21</v>
      </c>
      <c r="C108" s="46">
        <v>4006</v>
      </c>
      <c r="D108" s="47">
        <v>122</v>
      </c>
    </row>
    <row r="109" spans="2:7" ht="15" customHeight="1" x14ac:dyDescent="0.2">
      <c r="B109" s="25" t="s">
        <v>22</v>
      </c>
      <c r="C109" s="46">
        <v>29101</v>
      </c>
      <c r="D109" s="47">
        <v>144</v>
      </c>
    </row>
    <row r="110" spans="2:7" ht="15" customHeight="1" x14ac:dyDescent="0.2">
      <c r="B110" s="25" t="s">
        <v>8</v>
      </c>
      <c r="C110" s="46">
        <v>46022</v>
      </c>
      <c r="D110" s="47">
        <v>136</v>
      </c>
    </row>
    <row r="111" spans="2:7" ht="15" customHeight="1" x14ac:dyDescent="0.2">
      <c r="B111" s="25" t="s">
        <v>9</v>
      </c>
      <c r="C111" s="46">
        <v>105699</v>
      </c>
      <c r="D111" s="47">
        <v>231</v>
      </c>
    </row>
    <row r="112" spans="2:7" ht="15" customHeight="1" x14ac:dyDescent="0.2">
      <c r="B112" s="25" t="s">
        <v>10</v>
      </c>
      <c r="C112" s="46">
        <v>180937</v>
      </c>
      <c r="D112" s="47">
        <v>299</v>
      </c>
    </row>
    <row r="113" spans="2:7" ht="15" customHeight="1" x14ac:dyDescent="0.2">
      <c r="B113" s="25" t="s">
        <v>11</v>
      </c>
      <c r="C113" s="46">
        <v>83076</v>
      </c>
      <c r="D113" s="47">
        <v>193</v>
      </c>
    </row>
    <row r="114" spans="2:7" ht="15" customHeight="1" x14ac:dyDescent="0.2">
      <c r="B114" s="25" t="s">
        <v>12</v>
      </c>
      <c r="C114" s="46">
        <v>61216</v>
      </c>
      <c r="D114" s="47">
        <v>162</v>
      </c>
    </row>
    <row r="115" spans="2:7" ht="15" customHeight="1" x14ac:dyDescent="0.2">
      <c r="B115" s="25" t="s">
        <v>13</v>
      </c>
      <c r="C115" s="46">
        <v>21765</v>
      </c>
      <c r="D115" s="47">
        <v>127</v>
      </c>
    </row>
    <row r="116" spans="2:7" ht="15" customHeight="1" x14ac:dyDescent="0.2">
      <c r="B116" s="25" t="s">
        <v>14</v>
      </c>
      <c r="C116" s="46">
        <v>17801</v>
      </c>
      <c r="D116" s="47">
        <v>144</v>
      </c>
    </row>
    <row r="117" spans="2:7" ht="15" customHeight="1" x14ac:dyDescent="0.2">
      <c r="B117" s="28" t="s">
        <v>19</v>
      </c>
      <c r="C117" s="26">
        <f>SUBTOTAL(109,Table4[Total pax])</f>
        <v>717731</v>
      </c>
      <c r="D117" s="26">
        <f>SUBTOTAL(109,Table4[Ferry Calls])</f>
        <v>1973</v>
      </c>
    </row>
    <row r="118" spans="2:7" ht="15" customHeight="1" x14ac:dyDescent="0.2">
      <c r="F118" s="10"/>
      <c r="G118" s="10"/>
    </row>
    <row r="119" spans="2:7" ht="15" customHeight="1" x14ac:dyDescent="0.2">
      <c r="B119" s="10"/>
    </row>
  </sheetData>
  <mergeCells count="8">
    <mergeCell ref="B7:G7"/>
    <mergeCell ref="B19:G19"/>
    <mergeCell ref="B18:G18"/>
    <mergeCell ref="B101:C101"/>
    <mergeCell ref="B22:C22"/>
    <mergeCell ref="D22:G22"/>
    <mergeCell ref="B24:G24"/>
    <mergeCell ref="B100:G100"/>
  </mergeCells>
  <phoneticPr fontId="4" type="noConversion"/>
  <printOptions horizontalCentered="1"/>
  <pageMargins left="0.9055118110236221" right="0.74803149606299213" top="0.86614173228346458" bottom="0.27559055118110237" header="0" footer="0"/>
  <pageSetup paperSize="9" scale="81" orientation="portrait"/>
  <headerFooter alignWithMargins="0"/>
  <drawing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Statistics '20 and Forecast '21</vt:lpstr>
      <vt:lpstr>'Statistics ''20 and Forecast ''21'!Print_Area</vt:lpstr>
    </vt:vector>
  </TitlesOfParts>
  <Company>MedCruise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Kleopatra Arapi</dc:creator>
  <cp:lastModifiedBy>Kyriaki Kampana</cp:lastModifiedBy>
  <cp:lastPrinted>2020-11-26T16:25:57Z</cp:lastPrinted>
  <dcterms:created xsi:type="dcterms:W3CDTF">2008-10-16T15:17:30Z</dcterms:created>
  <dcterms:modified xsi:type="dcterms:W3CDTF">2021-01-25T19:38:30Z</dcterms:modified>
</cp:coreProperties>
</file>