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ΥΠΟΛΟΙΠΑ ΦΟΡΤΙΑ" sheetId="1" r:id="rId4"/>
    <sheet name="ΣΤΑΤΙΣΤΙΚΑ" sheetId="2" r:id="rId5"/>
    <sheet name="ΥΠΟΛΟΓΙΣΜΟΣ" sheetId="3" r:id="rId6"/>
    <sheet name="CONTΑINERS" sheetId="4" r:id="rId7"/>
  </sheets>
</workbook>
</file>

<file path=xl/sharedStrings.xml><?xml version="1.0" encoding="utf-8"?>
<sst xmlns="http://schemas.openxmlformats.org/spreadsheetml/2006/main" uniqueCount="156">
  <si>
    <t>ΗΜΕΡΗΣΙΑ ΕΜΠΟΡΕΥΜΑΤΙΚΗ ΚΙΝΗΣΗ ΙΑΝΟΥΑΡΙΟΥ - ΔΕΚΕΜΒΡΙΟΥ 2019</t>
  </si>
  <si>
    <t>Α/Α</t>
  </si>
  <si>
    <t>ΠΛΟΙΟ</t>
  </si>
  <si>
    <t>ΗΜΕΡΟΜΗΝΙΑ</t>
  </si>
  <si>
    <t>ΜΗΝΑΣ</t>
  </si>
  <si>
    <t>ΠΡΟΕΛΕΥΣΗ</t>
  </si>
  <si>
    <t>ΕΙΣΑΓΩΓΗ/ ΕΞΑΓΩΓΗ</t>
  </si>
  <si>
    <t>ΠΡΟΟΡΙΣΜΟΣ</t>
  </si>
  <si>
    <r>
      <rPr>
        <b val="1"/>
        <sz val="10"/>
        <color indexed="8"/>
        <rFont val="Arial Greek"/>
      </rPr>
      <t xml:space="preserve">ΕΙΔΟΣ </t>
    </r>
    <r>
      <rPr>
        <i val="1"/>
        <sz val="10"/>
        <color indexed="8"/>
        <rFont val="Arial Greek"/>
      </rPr>
      <t>(επιλέξτε)</t>
    </r>
  </si>
  <si>
    <t>ΑΡΙΘΜΟΣ</t>
  </si>
  <si>
    <r>
      <rPr>
        <b val="1"/>
        <sz val="9"/>
        <color indexed="8"/>
        <rFont val="Arial Greek"/>
      </rPr>
      <t xml:space="preserve">ΦΟΡΤΙΟ </t>
    </r>
    <r>
      <rPr>
        <i val="1"/>
        <sz val="9"/>
        <color indexed="8"/>
        <rFont val="Arial Greek"/>
      </rPr>
      <t>(επιλέξτε)</t>
    </r>
  </si>
  <si>
    <t>ΒΑΡΟΣ ΣΕ ΤΟΝΟΥΣ</t>
  </si>
  <si>
    <t>ADES</t>
  </si>
  <si>
    <t>Ιανουαρίου</t>
  </si>
  <si>
    <t>ΑΙΓΥΠΤΟ</t>
  </si>
  <si>
    <t>ΕΙΣΑΓΩΓΗ</t>
  </si>
  <si>
    <t>ΧΥΜΑ</t>
  </si>
  <si>
    <t>ΑΛΑΤΙ</t>
  </si>
  <si>
    <t>ΖΕΦΥΡΟΣ</t>
  </si>
  <si>
    <t>ΑΓ ΘΕΟΔΩΡΟΙ</t>
  </si>
  <si>
    <t>ΥΓΡΑ</t>
  </si>
  <si>
    <t>ΚΑΥΣΙΜΑ</t>
  </si>
  <si>
    <t>ΜΙΧΑΛΗΣ</t>
  </si>
  <si>
    <t>ΚΑΒΑΛΑ</t>
  </si>
  <si>
    <t>ΠΑΛΕΤΕΣ</t>
  </si>
  <si>
    <t>ΛΙΠΑΣΜΑΤΑ</t>
  </si>
  <si>
    <t>ΖΩΗ</t>
  </si>
  <si>
    <t>ΒΟΛΟΣ</t>
  </si>
  <si>
    <t>ΔΕΜΑΤΑ</t>
  </si>
  <si>
    <t>ΣΙΔΕΡΑ</t>
  </si>
  <si>
    <t>ΑΓ ΓΕΩΡΓΙΟΣ</t>
  </si>
  <si>
    <t>HACI RUSTU</t>
  </si>
  <si>
    <t>ΒΟΥΛΓΑΡΙΑ</t>
  </si>
  <si>
    <t>ΚΑΛΑΜΠΟΚΙ</t>
  </si>
  <si>
    <t>ΗΡΑΚΛΕΙΟ</t>
  </si>
  <si>
    <t>ΕΞΑΓΩΓΗ</t>
  </si>
  <si>
    <t>ΣΚΡΑΠ</t>
  </si>
  <si>
    <t>Φεβρουαρίου</t>
  </si>
  <si>
    <t>TROYA</t>
  </si>
  <si>
    <t>Μαρτίου</t>
  </si>
  <si>
    <t>ΡΟΔΟ</t>
  </si>
  <si>
    <t>ΑΛΦΑ ΜΠΛΟΚ</t>
  </si>
  <si>
    <t>ΑΠΗΛΙΩΤΗΣ</t>
  </si>
  <si>
    <t>DIAMANT</t>
  </si>
  <si>
    <t>ΤΟΥΡΚΙΑ</t>
  </si>
  <si>
    <t>ΠΛΑΣΤΙΚΑ</t>
  </si>
  <si>
    <t>VICTORY</t>
  </si>
  <si>
    <t>ΜΑΡΟΚΟ</t>
  </si>
  <si>
    <t>ΠΥΡΗΝΟΞΥΛΟ</t>
  </si>
  <si>
    <t>ARTEMIS S</t>
  </si>
  <si>
    <t>ΝΙΣΥΡΟΣ</t>
  </si>
  <si>
    <t>ΕΛΑΦΡΟΠΕΤΡΑ</t>
  </si>
  <si>
    <t>Απριλίου</t>
  </si>
  <si>
    <t>JAZZ</t>
  </si>
  <si>
    <t>REGGAE</t>
  </si>
  <si>
    <t>ΤΥΝΗΣΙΑ</t>
  </si>
  <si>
    <t>Μαΐου</t>
  </si>
  <si>
    <t>CS CIHAN</t>
  </si>
  <si>
    <t>SYROS</t>
  </si>
  <si>
    <t>ΧΑΛΙΚΙ</t>
  </si>
  <si>
    <t>Ιουνίου</t>
  </si>
  <si>
    <t>Ιουλίου</t>
  </si>
  <si>
    <t>RENATA</t>
  </si>
  <si>
    <t>ΑΛΕΞΝΔΡ/ΛΗ</t>
  </si>
  <si>
    <t>NEMESIS</t>
  </si>
  <si>
    <t>Αυγούστου</t>
  </si>
  <si>
    <t>ANASTASIA</t>
  </si>
  <si>
    <t>MERYEM</t>
  </si>
  <si>
    <t>ΟΥΚΡΑΝΙΑ</t>
  </si>
  <si>
    <t>ΚΡΙΘΑΡΙ</t>
  </si>
  <si>
    <t>DIAA</t>
  </si>
  <si>
    <t>RHINO</t>
  </si>
  <si>
    <t>Σεπτεμβρίου</t>
  </si>
  <si>
    <t>DEMETRIOS B</t>
  </si>
  <si>
    <t>ΕΛΕΥΣΙΝΑ</t>
  </si>
  <si>
    <t>ΤΣΙΜΕΝΤΑ</t>
  </si>
  <si>
    <t>ΚΩΝΣΤΑΝΤΙΝΟΣ Γ</t>
  </si>
  <si>
    <t>ΧΑΛΚΙΔΙΚΗ</t>
  </si>
  <si>
    <t>ΒΡΩΜΗ</t>
  </si>
  <si>
    <t>ΣΙΤΑΡΙ</t>
  </si>
  <si>
    <t>DIANA</t>
  </si>
  <si>
    <t>ΚΙΒΩΤΙΑ</t>
  </si>
  <si>
    <t>ΤΖΑΜΙΑ</t>
  </si>
  <si>
    <t>EAST BLACKSEA</t>
  </si>
  <si>
    <t>ΙΣΠΑΝΙΑ</t>
  </si>
  <si>
    <t>ΤΡΙΦΥΛΛΙ</t>
  </si>
  <si>
    <t>CENDEAVOUR</t>
  </si>
  <si>
    <t>Οκτωβρίου</t>
  </si>
  <si>
    <t>ATA FEYZ</t>
  </si>
  <si>
    <t>ΡΟΥΜΑΝΙΑ</t>
  </si>
  <si>
    <t>Νοεμβρίου</t>
  </si>
  <si>
    <t>STARLET</t>
  </si>
  <si>
    <t>ΗΛΙΑΛΕΥΡΟ</t>
  </si>
  <si>
    <t>Κ.ΧΡΗΣΤΟΣ</t>
  </si>
  <si>
    <t>ΘΕΣΣΑΛΟΝΙΚΗ</t>
  </si>
  <si>
    <t>ΜΑΣΤΡΟΚΩΣΤΑΣ</t>
  </si>
  <si>
    <t>SAXONA</t>
  </si>
  <si>
    <t>Δεκεμβρίου</t>
  </si>
  <si>
    <t>VERA ROSE</t>
  </si>
  <si>
    <t>ΙΤΑΛΙΑ</t>
  </si>
  <si>
    <r>
      <rPr>
        <sz val="14"/>
        <color indexed="8"/>
        <rFont val="Arial Greek"/>
      </rPr>
      <t xml:space="preserve">ΜΗΝΙΑΙΑ ΕΜΠΟΡΕΥΜΑΤΙΚΗ ΚΙΝΗΣΗ </t>
    </r>
    <r>
      <rPr>
        <b val="1"/>
        <sz val="14"/>
        <color indexed="8"/>
        <rFont val="Arial Greek"/>
      </rPr>
      <t>ΕΙΣΑΓΩΓΗΣ 2019</t>
    </r>
  </si>
  <si>
    <t>Μήνας 2</t>
  </si>
  <si>
    <t>ΣΥΝΟΛΟ ΠΛΟΙΩΝ</t>
  </si>
  <si>
    <t>ΣΙΤΗΡΑ</t>
  </si>
  <si>
    <t>ΥΠΟΛΟΙΠΑ ΦΟΡΤΙΑ</t>
  </si>
  <si>
    <t>ΣΥΝΟΛΑ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</si>
  <si>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</si>
  <si>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</si>
  <si>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</si>
  <si>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</si>
  <si>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</si>
  <si>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</si>
  <si>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</si>
  <si>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</si>
  <si>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</si>
  <si>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</si>
  <si>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</si>
  <si>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</si>
  <si>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r>
      <rPr>
        <sz val="14"/>
        <color indexed="8"/>
        <rFont val="Calibri"/>
      </rPr>
      <t xml:space="preserve">ΜΗΝΙΑΙΑ ΕΜΠΟΡΕΥΜΑΤΙΚΗ ΚΙΝΗΣΗ </t>
    </r>
    <r>
      <rPr>
        <b val="1"/>
        <sz val="18"/>
        <color indexed="8"/>
        <rFont val="Calibri"/>
      </rPr>
      <t>ΕΞΑΓΩΓΗΣ 2019</t>
    </r>
  </si>
  <si>
    <t>Επιλέξτε</t>
  </si>
  <si>
    <t>Επιλέξτε2</t>
  </si>
  <si>
    <r>
      <rPr>
        <sz val="14"/>
        <color indexed="8"/>
        <rFont val="Calibri"/>
      </rPr>
      <t>ΜΗΝΙΑΙΑ ΕΜΠΟΡΕΥΜΑΤΙΚΗ ΚΙΝΗΣΗ</t>
    </r>
    <r>
      <rPr>
        <b val="1"/>
        <sz val="16"/>
        <color indexed="8"/>
        <rFont val="Calibri"/>
      </rPr>
      <t xml:space="preserve"> ανά είδος</t>
    </r>
  </si>
  <si>
    <t>ΠΑΛΕΤΕΣ (αρ.παλετών)</t>
  </si>
  <si>
    <t>ΠΑΛΕΤΕΣ (σε τόνους)</t>
  </si>
  <si>
    <t>ΤΕΜΑΧΙΑ</t>
  </si>
  <si>
    <t>ΓΥΨΟΣΑΝΙΔΕΣ</t>
  </si>
  <si>
    <t>ΛΑΔΙ</t>
  </si>
  <si>
    <t>ΜΗΧΑΝΗΜΑΤΑ</t>
  </si>
  <si>
    <t>ΞΥΛΕΙΑ</t>
  </si>
  <si>
    <t>ΠΥΡΗΝΕΛΑΙΟ</t>
  </si>
  <si>
    <t>ΑΝΕΜΟΓΕΝΝΗΤΡΙΕΣ</t>
  </si>
  <si>
    <t>ΤΟΥΒΛΑ</t>
  </si>
  <si>
    <t>ΣΩΛΗΝΕΣ</t>
  </si>
  <si>
    <t>ΚΡΑΣΙ</t>
  </si>
  <si>
    <t>ΣΚΟΥΠΙΔΙΑ</t>
  </si>
  <si>
    <t>ΝΕΡΑ</t>
  </si>
  <si>
    <t>ΚΩΚ</t>
  </si>
  <si>
    <r>
      <rPr>
        <sz val="18"/>
        <color indexed="8"/>
        <rFont val="Arial Greek"/>
      </rPr>
      <t xml:space="preserve">ΣΤΑΤΙΣΤΙΚΑ ΔΙΑΚΙΝΗΣΗΣ CONTΑINER       </t>
    </r>
    <r>
      <rPr>
        <b val="1"/>
        <sz val="12"/>
        <color indexed="8"/>
        <rFont val="Arial Greek"/>
      </rPr>
      <t>ΙΑΝΟΥΑΡΙΟΥ - ΔΕΚΕΜΒΡΙΟΥ 2019</t>
    </r>
  </si>
  <si>
    <t>ΕΙΣΑΓΩΓΕΣ</t>
  </si>
  <si>
    <t>ΕΞΑΓΩΓΕΣ</t>
  </si>
  <si>
    <t>ΓΕΜΑΤΑ</t>
  </si>
  <si>
    <t>ΚΕΝΑ</t>
  </si>
  <si>
    <t>KENA</t>
  </si>
  <si>
    <t>A/A</t>
  </si>
  <si>
    <t>HME/NIA</t>
  </si>
  <si>
    <t>ΠΡΟΕΛ</t>
  </si>
  <si>
    <t>ΣΥΝ CONT</t>
  </si>
  <si>
    <t>ΣΥΝ.ΒΑΡΟΣ 20</t>
  </si>
  <si>
    <t>ΣΥΝ. ΒΑΡΟΣ 40</t>
  </si>
  <si>
    <t>20 TEUS</t>
  </si>
  <si>
    <t>40 TEUS</t>
  </si>
  <si>
    <t>ΣΥΝ TEUS</t>
  </si>
  <si>
    <t>ΒΑΡΟΣ</t>
  </si>
  <si>
    <t>IAPETOS</t>
  </si>
  <si>
    <t>ΠΕΙΡΑΙΑΣ</t>
  </si>
  <si>
    <t>15&amp;17/4/2019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</si>
</sst>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"/>
    <numFmt numFmtId="60" formatCode="0.000"/>
  </numFmts>
  <fonts count="27">
    <font>
      <sz val="10"/>
      <color indexed="8"/>
      <name val="Arial Greek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Arial Greek"/>
    </font>
    <font>
      <b val="1"/>
      <sz val="9"/>
      <color indexed="9"/>
      <name val="Arial Greek"/>
    </font>
    <font>
      <b val="1"/>
      <sz val="9"/>
      <color indexed="8"/>
      <name val="Arial Greek"/>
    </font>
    <font>
      <b val="1"/>
      <sz val="10"/>
      <color indexed="8"/>
      <name val="Arial Greek"/>
    </font>
    <font>
      <i val="1"/>
      <sz val="10"/>
      <color indexed="8"/>
      <name val="Arial Greek"/>
    </font>
    <font>
      <i val="1"/>
      <sz val="9"/>
      <color indexed="8"/>
      <name val="Arial Greek"/>
    </font>
    <font>
      <sz val="11"/>
      <color indexed="8"/>
      <name val="Arial Greek"/>
    </font>
    <font>
      <sz val="14"/>
      <color indexed="8"/>
      <name val="Arial Greek"/>
    </font>
    <font>
      <b val="1"/>
      <sz val="14"/>
      <color indexed="8"/>
      <name val="Arial Greek"/>
    </font>
    <font>
      <b val="1"/>
      <sz val="9"/>
      <color indexed="8"/>
      <name val="Calibri"/>
    </font>
    <font>
      <b val="1"/>
      <sz val="9"/>
      <color indexed="16"/>
      <name val="Calibri"/>
    </font>
    <font>
      <b val="1"/>
      <sz val="10"/>
      <color indexed="17"/>
      <name val="Arial Greek"/>
    </font>
    <font>
      <i val="1"/>
      <sz val="11"/>
      <color indexed="19"/>
      <name val="Calibri"/>
    </font>
    <font>
      <b val="1"/>
      <sz val="11"/>
      <color indexed="8"/>
      <name val="Calibri"/>
    </font>
    <font>
      <b val="1"/>
      <sz val="14"/>
      <color indexed="8"/>
      <name val="Calibri"/>
    </font>
    <font>
      <sz val="14"/>
      <color indexed="8"/>
      <name val="Calibri"/>
    </font>
    <font>
      <b val="1"/>
      <sz val="18"/>
      <color indexed="8"/>
      <name val="Calibri"/>
    </font>
    <font>
      <b val="1"/>
      <sz val="16"/>
      <color indexed="8"/>
      <name val="Calibri"/>
    </font>
    <font>
      <sz val="10"/>
      <color indexed="22"/>
      <name val="Arial Greek"/>
    </font>
    <font>
      <b val="1"/>
      <sz val="11"/>
      <color indexed="22"/>
      <name val="Calibri"/>
    </font>
    <font>
      <sz val="10"/>
      <color indexed="8"/>
      <name val="Calibri"/>
    </font>
    <font>
      <b val="1"/>
      <sz val="10"/>
      <color indexed="8"/>
      <name val="Calibri"/>
    </font>
    <font>
      <sz val="18"/>
      <color indexed="8"/>
      <name val="Arial Greek"/>
    </font>
    <font>
      <sz val="10"/>
      <color indexed="29"/>
      <name val="Arial Greek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30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 wrapText="1"/>
    </xf>
    <xf numFmtId="14" fontId="0" fillId="2" borderId="5" applyNumberFormat="1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4" fontId="0" fillId="2" borderId="5" applyNumberFormat="1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bottom"/>
    </xf>
    <xf numFmtId="49" fontId="3" fillId="3" borderId="4" applyNumberFormat="1" applyFont="1" applyFill="1" applyBorder="1" applyAlignment="1" applyProtection="0">
      <alignment horizontal="center" vertical="center"/>
    </xf>
    <xf numFmtId="0" fontId="3" fillId="3" borderId="5" applyNumberFormat="0" applyFont="1" applyFill="1" applyBorder="1" applyAlignment="1" applyProtection="0">
      <alignment horizontal="center" vertical="center"/>
    </xf>
    <xf numFmtId="0" fontId="3" fillId="3" borderId="4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 wrapText="1"/>
    </xf>
    <xf numFmtId="14" fontId="0" fillId="2" borderId="8" applyNumberFormat="1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/>
    </xf>
    <xf numFmtId="4" fontId="0" fillId="2" borderId="8" applyNumberFormat="1" applyFont="1" applyFill="1" applyBorder="1" applyAlignment="1" applyProtection="0">
      <alignment vertical="center"/>
    </xf>
    <xf numFmtId="49" fontId="4" fillId="4" borderId="9" applyNumberFormat="1" applyFont="1" applyFill="1" applyBorder="1" applyAlignment="1" applyProtection="0">
      <alignment horizontal="center" vertical="center"/>
    </xf>
    <xf numFmtId="49" fontId="5" fillId="4" borderId="9" applyNumberFormat="1" applyFont="1" applyFill="1" applyBorder="1" applyAlignment="1" applyProtection="0">
      <alignment horizontal="center" vertical="center" wrapText="1"/>
    </xf>
    <xf numFmtId="49" fontId="5" fillId="4" borderId="9" applyNumberFormat="1" applyFont="1" applyFill="1" applyBorder="1" applyAlignment="1" applyProtection="0">
      <alignment horizontal="center" vertical="center"/>
    </xf>
    <xf numFmtId="49" fontId="6" fillId="4" borderId="9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/>
    </xf>
    <xf numFmtId="0" fontId="0" fillId="5" borderId="9" applyNumberFormat="1" applyFont="1" applyFill="1" applyBorder="1" applyAlignment="1" applyProtection="0">
      <alignment vertical="center"/>
    </xf>
    <xf numFmtId="49" fontId="9" fillId="5" borderId="9" applyNumberFormat="1" applyFont="1" applyFill="1" applyBorder="1" applyAlignment="1" applyProtection="0">
      <alignment horizontal="center" vertical="center" wrapText="1"/>
    </xf>
    <xf numFmtId="14" fontId="9" fillId="5" borderId="9" applyNumberFormat="1" applyFont="1" applyFill="1" applyBorder="1" applyAlignment="1" applyProtection="0">
      <alignment horizontal="center" vertical="center"/>
    </xf>
    <xf numFmtId="49" fontId="9" fillId="5" borderId="9" applyNumberFormat="1" applyFont="1" applyFill="1" applyBorder="1" applyAlignment="1" applyProtection="0">
      <alignment horizontal="center" vertical="center"/>
    </xf>
    <xf numFmtId="0" fontId="9" fillId="5" borderId="9" applyNumberFormat="0" applyFont="1" applyFill="1" applyBorder="1" applyAlignment="1" applyProtection="0">
      <alignment horizontal="center" vertical="center"/>
    </xf>
    <xf numFmtId="49" fontId="5" fillId="5" borderId="9" applyNumberFormat="1" applyFont="1" applyFill="1" applyBorder="1" applyAlignment="1" applyProtection="0">
      <alignment horizontal="center" vertical="center"/>
    </xf>
    <xf numFmtId="0" fontId="9" borderId="9" applyNumberFormat="0" applyFont="1" applyFill="0" applyBorder="1" applyAlignment="1" applyProtection="0">
      <alignment horizontal="center" vertical="center"/>
    </xf>
    <xf numFmtId="49" fontId="0" fillId="5" borderId="9" applyNumberFormat="1" applyFont="1" applyFill="1" applyBorder="1" applyAlignment="1" applyProtection="0">
      <alignment vertical="center"/>
    </xf>
    <xf numFmtId="4" fontId="9" fillId="6" borderId="9" applyNumberFormat="1" applyFont="1" applyFill="1" applyBorder="1" applyAlignment="1" applyProtection="0">
      <alignment horizontal="center" vertical="center"/>
    </xf>
    <xf numFmtId="0" fontId="0" fillId="2" borderId="9" applyNumberFormat="1" applyFont="1" applyFill="1" applyBorder="1" applyAlignment="1" applyProtection="0">
      <alignment vertical="center"/>
    </xf>
    <xf numFmtId="49" fontId="9" fillId="2" borderId="9" applyNumberFormat="1" applyFont="1" applyFill="1" applyBorder="1" applyAlignment="1" applyProtection="0">
      <alignment horizontal="center" vertical="center" wrapText="1"/>
    </xf>
    <xf numFmtId="14" fontId="9" fillId="2" borderId="9" applyNumberFormat="1" applyFont="1" applyFill="1" applyBorder="1" applyAlignment="1" applyProtection="0">
      <alignment horizontal="center" vertical="center"/>
    </xf>
    <xf numFmtId="49" fontId="9" fillId="2" borderId="9" applyNumberFormat="1" applyFont="1" applyFill="1" applyBorder="1" applyAlignment="1" applyProtection="0">
      <alignment horizontal="center" vertical="center"/>
    </xf>
    <xf numFmtId="0" fontId="9" fillId="2" borderId="9" applyNumberFormat="0" applyFont="1" applyFill="1" applyBorder="1" applyAlignment="1" applyProtection="0">
      <alignment horizontal="center" vertical="center"/>
    </xf>
    <xf numFmtId="49" fontId="5" fillId="2" borderId="9" applyNumberFormat="1" applyFont="1" applyFill="1" applyBorder="1" applyAlignment="1" applyProtection="0">
      <alignment horizontal="center" vertical="center"/>
    </xf>
    <xf numFmtId="49" fontId="0" fillId="2" borderId="9" applyNumberFormat="1" applyFont="1" applyFill="1" applyBorder="1" applyAlignment="1" applyProtection="0">
      <alignment vertical="center"/>
    </xf>
    <xf numFmtId="0" fontId="9" borderId="9" applyNumberFormat="1" applyFont="1" applyFill="0" applyBorder="1" applyAlignment="1" applyProtection="0">
      <alignment horizontal="center" vertical="center"/>
    </xf>
    <xf numFmtId="0" fontId="9" fillId="5" borderId="9" applyNumberFormat="0" applyFont="1" applyFill="1" applyBorder="1" applyAlignment="1" applyProtection="0">
      <alignment horizontal="center" vertical="center" wrapText="1"/>
    </xf>
    <xf numFmtId="59" fontId="9" fillId="5" borderId="9" applyNumberFormat="1" applyFont="1" applyFill="1" applyBorder="1" applyAlignment="1" applyProtection="0">
      <alignment horizontal="center" vertical="center"/>
    </xf>
    <xf numFmtId="0" fontId="5" fillId="5" borderId="9" applyNumberFormat="0" applyFont="1" applyFill="1" applyBorder="1" applyAlignment="1" applyProtection="0">
      <alignment horizontal="center" vertical="center"/>
    </xf>
    <xf numFmtId="0" fontId="0" fillId="5" borderId="9" applyNumberFormat="0" applyFont="1" applyFill="1" applyBorder="1" applyAlignment="1" applyProtection="0">
      <alignment vertical="center"/>
    </xf>
    <xf numFmtId="0" fontId="9" fillId="2" borderId="9" applyNumberFormat="0" applyFont="1" applyFill="1" applyBorder="1" applyAlignment="1" applyProtection="0">
      <alignment horizontal="center" vertical="center" wrapText="1"/>
    </xf>
    <xf numFmtId="59" fontId="9" fillId="2" borderId="9" applyNumberFormat="1" applyFont="1" applyFill="1" applyBorder="1" applyAlignment="1" applyProtection="0">
      <alignment horizontal="center" vertical="center"/>
    </xf>
    <xf numFmtId="0" fontId="5" fillId="2" borderId="9" applyNumberFormat="0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 wrapText="1"/>
    </xf>
    <xf numFmtId="14" fontId="0" fillId="2" borderId="12" applyNumberFormat="1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4" fontId="0" fillId="2" borderId="12" applyNumberFormat="1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0" fillId="3" borderId="1" applyNumberFormat="1" applyFont="1" applyFill="1" applyBorder="1" applyAlignment="1" applyProtection="0">
      <alignment horizontal="center" vertical="center"/>
    </xf>
    <xf numFmtId="0" fontId="10" fillId="3" borderId="2" applyNumberFormat="0" applyFont="1" applyFill="1" applyBorder="1" applyAlignment="1" applyProtection="0">
      <alignment horizontal="center" vertical="center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horizontal="center" vertical="bottom"/>
    </xf>
    <xf numFmtId="4" fontId="0" fillId="2" borderId="16" applyNumberFormat="1" applyFont="1" applyFill="1" applyBorder="1" applyAlignment="1" applyProtection="0">
      <alignment horizontal="center" vertical="bottom"/>
    </xf>
    <xf numFmtId="4" fontId="0" fillId="2" borderId="16" applyNumberFormat="1" applyFont="1" applyFill="1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12" fillId="7" borderId="18" applyNumberFormat="1" applyFont="1" applyFill="1" applyBorder="1" applyAlignment="1" applyProtection="0">
      <alignment horizontal="center" vertical="center"/>
    </xf>
    <xf numFmtId="49" fontId="12" fillId="7" borderId="19" applyNumberFormat="1" applyFont="1" applyFill="1" applyBorder="1" applyAlignment="1" applyProtection="0">
      <alignment horizontal="center" vertical="center"/>
    </xf>
    <xf numFmtId="49" fontId="13" fillId="7" borderId="19" applyNumberFormat="1" applyFont="1" applyFill="1" applyBorder="1" applyAlignment="1" applyProtection="0">
      <alignment horizontal="center" vertical="center" wrapText="1"/>
    </xf>
    <xf numFmtId="49" fontId="12" fillId="7" borderId="19" applyNumberFormat="1" applyFont="1" applyFill="1" applyBorder="1" applyAlignment="1" applyProtection="0">
      <alignment horizontal="center" vertical="center" wrapText="1"/>
    </xf>
    <xf numFmtId="49" fontId="14" fillId="8" borderId="20" applyNumberFormat="1" applyFont="1" applyFill="1" applyBorder="1" applyAlignment="1" applyProtection="0">
      <alignment horizontal="center" vertical="center"/>
    </xf>
    <xf numFmtId="49" fontId="0" fillId="8" borderId="21" applyNumberFormat="1" applyFont="1" applyFill="1" applyBorder="1" applyAlignment="1" applyProtection="0">
      <alignment vertical="bottom"/>
    </xf>
    <xf numFmtId="3" fontId="15" fillId="8" borderId="21" applyNumberFormat="1" applyFont="1" applyFill="1" applyBorder="1" applyAlignment="1" applyProtection="0">
      <alignment horizontal="center" vertical="center"/>
    </xf>
    <xf numFmtId="4" fontId="0" fillId="8" borderId="21" applyNumberFormat="1" applyFont="1" applyFill="1" applyBorder="1" applyAlignment="1" applyProtection="0">
      <alignment vertical="center"/>
    </xf>
    <xf numFmtId="4" fontId="0" fillId="8" borderId="21" applyNumberFormat="1" applyFont="1" applyFill="1" applyBorder="1" applyAlignment="1" applyProtection="0">
      <alignment horizontal="center" vertical="center"/>
    </xf>
    <xf numFmtId="4" fontId="6" fillId="8" borderId="21" applyNumberFormat="1" applyFont="1" applyFill="1" applyBorder="1" applyAlignment="1" applyProtection="0">
      <alignment horizontal="center" vertical="center"/>
    </xf>
    <xf numFmtId="49" fontId="14" fillId="2" borderId="22" applyNumberFormat="1" applyFont="1" applyFill="1" applyBorder="1" applyAlignment="1" applyProtection="0">
      <alignment horizontal="center" vertical="center"/>
    </xf>
    <xf numFmtId="49" fontId="0" fillId="2" borderId="22" applyNumberFormat="1" applyFont="1" applyFill="1" applyBorder="1" applyAlignment="1" applyProtection="0">
      <alignment vertical="bottom"/>
    </xf>
    <xf numFmtId="3" fontId="15" fillId="2" borderId="22" applyNumberFormat="1" applyFont="1" applyFill="1" applyBorder="1" applyAlignment="1" applyProtection="0">
      <alignment horizontal="center" vertical="center"/>
    </xf>
    <xf numFmtId="4" fontId="0" fillId="2" borderId="22" applyNumberFormat="1" applyFont="1" applyFill="1" applyBorder="1" applyAlignment="1" applyProtection="0">
      <alignment vertical="center"/>
    </xf>
    <xf numFmtId="4" fontId="0" fillId="2" borderId="22" applyNumberFormat="1" applyFont="1" applyFill="1" applyBorder="1" applyAlignment="1" applyProtection="0">
      <alignment horizontal="center" vertical="center"/>
    </xf>
    <xf numFmtId="4" fontId="6" fillId="2" borderId="22" applyNumberFormat="1" applyFont="1" applyFill="1" applyBorder="1" applyAlignment="1" applyProtection="0">
      <alignment horizontal="center" vertical="center"/>
    </xf>
    <xf numFmtId="49" fontId="14" fillId="8" borderId="4" applyNumberFormat="1" applyFont="1" applyFill="1" applyBorder="1" applyAlignment="1" applyProtection="0">
      <alignment horizontal="center" vertical="center"/>
    </xf>
    <xf numFmtId="49" fontId="0" fillId="8" borderId="5" applyNumberFormat="1" applyFont="1" applyFill="1" applyBorder="1" applyAlignment="1" applyProtection="0">
      <alignment vertical="bottom"/>
    </xf>
    <xf numFmtId="3" fontId="15" fillId="8" borderId="5" applyNumberFormat="1" applyFont="1" applyFill="1" applyBorder="1" applyAlignment="1" applyProtection="0">
      <alignment horizontal="center" vertical="center"/>
    </xf>
    <xf numFmtId="4" fontId="0" fillId="8" borderId="5" applyNumberFormat="1" applyFont="1" applyFill="1" applyBorder="1" applyAlignment="1" applyProtection="0">
      <alignment vertical="center"/>
    </xf>
    <xf numFmtId="4" fontId="0" fillId="8" borderId="5" applyNumberFormat="1" applyFont="1" applyFill="1" applyBorder="1" applyAlignment="1" applyProtection="0">
      <alignment horizontal="center" vertical="center"/>
    </xf>
    <xf numFmtId="4" fontId="6" fillId="8" borderId="5" applyNumberFormat="1" applyFont="1" applyFill="1" applyBorder="1" applyAlignment="1" applyProtection="0">
      <alignment horizontal="center" vertical="center"/>
    </xf>
    <xf numFmtId="49" fontId="14" fillId="2" borderId="23" applyNumberFormat="1" applyFont="1" applyFill="1" applyBorder="1" applyAlignment="1" applyProtection="0">
      <alignment horizontal="center" vertical="center"/>
    </xf>
    <xf numFmtId="49" fontId="0" fillId="2" borderId="23" applyNumberFormat="1" applyFont="1" applyFill="1" applyBorder="1" applyAlignment="1" applyProtection="0">
      <alignment vertical="bottom"/>
    </xf>
    <xf numFmtId="3" fontId="15" fillId="2" borderId="23" applyNumberFormat="1" applyFont="1" applyFill="1" applyBorder="1" applyAlignment="1" applyProtection="0">
      <alignment horizontal="center" vertical="center"/>
    </xf>
    <xf numFmtId="4" fontId="0" fillId="2" borderId="23" applyNumberFormat="1" applyFont="1" applyFill="1" applyBorder="1" applyAlignment="1" applyProtection="0">
      <alignment vertical="center"/>
    </xf>
    <xf numFmtId="4" fontId="0" fillId="2" borderId="23" applyNumberFormat="1" applyFont="1" applyFill="1" applyBorder="1" applyAlignment="1" applyProtection="0">
      <alignment horizontal="center" vertical="center"/>
    </xf>
    <xf numFmtId="4" fontId="6" fillId="2" borderId="23" applyNumberFormat="1" applyFont="1" applyFill="1" applyBorder="1" applyAlignment="1" applyProtection="0">
      <alignment horizontal="center" vertical="center"/>
    </xf>
    <xf numFmtId="49" fontId="16" fillId="8" borderId="24" applyNumberFormat="1" applyFont="1" applyFill="1" applyBorder="1" applyAlignment="1" applyProtection="0">
      <alignment horizontal="center" vertical="center"/>
    </xf>
    <xf numFmtId="0" fontId="16" fillId="8" borderId="25" applyNumberFormat="0" applyFont="1" applyFill="1" applyBorder="1" applyAlignment="1" applyProtection="0">
      <alignment horizontal="center" vertical="bottom"/>
    </xf>
    <xf numFmtId="3" fontId="16" fillId="8" borderId="25" applyNumberFormat="1" applyFont="1" applyFill="1" applyBorder="1" applyAlignment="1" applyProtection="0">
      <alignment horizontal="center" vertical="center"/>
    </xf>
    <xf numFmtId="4" fontId="16" fillId="8" borderId="25" applyNumberFormat="1" applyFont="1" applyFill="1" applyBorder="1" applyAlignment="1" applyProtection="0">
      <alignment horizontal="center" vertical="center"/>
    </xf>
    <xf numFmtId="4" fontId="17" fillId="8" borderId="25" applyNumberFormat="1" applyFont="1" applyFill="1" applyBorder="1" applyAlignment="1" applyProtection="0">
      <alignment horizontal="center" vertical="center"/>
    </xf>
    <xf numFmtId="0" fontId="0" fillId="2" borderId="26" applyNumberFormat="0" applyFont="1" applyFill="1" applyBorder="1" applyAlignment="1" applyProtection="0">
      <alignment vertical="bottom"/>
    </xf>
    <xf numFmtId="4" fontId="0" fillId="2" borderId="26" applyNumberFormat="1" applyFont="1" applyFill="1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18" fillId="9" borderId="4" applyNumberFormat="1" applyFont="1" applyFill="1" applyBorder="1" applyAlignment="1" applyProtection="0">
      <alignment horizontal="center" vertical="center"/>
    </xf>
    <xf numFmtId="0" fontId="18" fillId="9" borderId="5" applyNumberFormat="0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vertical="bottom"/>
    </xf>
    <xf numFmtId="4" fontId="0" fillId="2" borderId="28" applyNumberFormat="1" applyFont="1" applyFill="1" applyBorder="1" applyAlignment="1" applyProtection="0">
      <alignment vertical="bottom"/>
    </xf>
    <xf numFmtId="4" fontId="0" fillId="2" borderId="5" applyNumberFormat="1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" fontId="0" fillId="2" borderId="15" applyNumberFormat="1" applyFont="1" applyFill="1" applyBorder="1" applyAlignment="1" applyProtection="0">
      <alignment vertical="bottom"/>
    </xf>
    <xf numFmtId="49" fontId="18" fillId="10" borderId="4" applyNumberFormat="1" applyFont="1" applyFill="1" applyBorder="1" applyAlignment="1" applyProtection="0">
      <alignment horizontal="center" vertical="center"/>
    </xf>
    <xf numFmtId="0" fontId="18" fillId="10" borderId="5" applyNumberFormat="0" applyFont="1" applyFill="1" applyBorder="1" applyAlignment="1" applyProtection="0">
      <alignment horizontal="center" vertical="center"/>
    </xf>
    <xf numFmtId="4" fontId="0" fillId="2" borderId="14" applyNumberFormat="1" applyFont="1" applyFill="1" applyBorder="1" applyAlignment="1" applyProtection="0">
      <alignment vertical="bottom"/>
    </xf>
    <xf numFmtId="3" fontId="21" fillId="8" borderId="21" applyNumberFormat="1" applyFont="1" applyFill="1" applyBorder="1" applyAlignment="1" applyProtection="0">
      <alignment horizontal="center" vertical="center"/>
    </xf>
    <xf numFmtId="4" fontId="0" fillId="8" borderId="21" applyNumberFormat="1" applyFont="1" applyFill="1" applyBorder="1" applyAlignment="1" applyProtection="0">
      <alignment vertical="bottom"/>
    </xf>
    <xf numFmtId="4" fontId="0" fillId="8" borderId="21" applyNumberFormat="1" applyFont="1" applyFill="1" applyBorder="1" applyAlignment="1" applyProtection="0">
      <alignment horizontal="center" vertical="bottom"/>
    </xf>
    <xf numFmtId="3" fontId="21" fillId="2" borderId="22" applyNumberFormat="1" applyFont="1" applyFill="1" applyBorder="1" applyAlignment="1" applyProtection="0">
      <alignment horizontal="center" vertical="center"/>
    </xf>
    <xf numFmtId="4" fontId="0" fillId="2" borderId="22" applyNumberFormat="1" applyFont="1" applyFill="1" applyBorder="1" applyAlignment="1" applyProtection="0">
      <alignment vertical="bottom"/>
    </xf>
    <xf numFmtId="4" fontId="0" fillId="2" borderId="22" applyNumberFormat="1" applyFont="1" applyFill="1" applyBorder="1" applyAlignment="1" applyProtection="0">
      <alignment horizontal="center" vertical="bottom"/>
    </xf>
    <xf numFmtId="3" fontId="21" fillId="8" borderId="5" applyNumberFormat="1" applyFont="1" applyFill="1" applyBorder="1" applyAlignment="1" applyProtection="0">
      <alignment horizontal="center" vertical="center"/>
    </xf>
    <xf numFmtId="4" fontId="0" fillId="8" borderId="5" applyNumberFormat="1" applyFont="1" applyFill="1" applyBorder="1" applyAlignment="1" applyProtection="0">
      <alignment vertical="bottom"/>
    </xf>
    <xf numFmtId="4" fontId="0" fillId="8" borderId="5" applyNumberFormat="1" applyFont="1" applyFill="1" applyBorder="1" applyAlignment="1" applyProtection="0">
      <alignment horizontal="center" vertical="bottom"/>
    </xf>
    <xf numFmtId="3" fontId="21" fillId="2" borderId="23" applyNumberFormat="1" applyFont="1" applyFill="1" applyBorder="1" applyAlignment="1" applyProtection="0">
      <alignment horizontal="center" vertical="center"/>
    </xf>
    <xf numFmtId="4" fontId="0" fillId="2" borderId="23" applyNumberFormat="1" applyFont="1" applyFill="1" applyBorder="1" applyAlignment="1" applyProtection="0">
      <alignment vertical="bottom"/>
    </xf>
    <xf numFmtId="4" fontId="0" fillId="2" borderId="23" applyNumberFormat="1" applyFont="1" applyFill="1" applyBorder="1" applyAlignment="1" applyProtection="0">
      <alignment horizontal="center" vertical="bottom"/>
    </xf>
    <xf numFmtId="3" fontId="22" fillId="8" borderId="25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0" fillId="2" borderId="15" applyNumberFormat="1" applyFont="1" applyFill="1" applyBorder="1" applyAlignment="1" applyProtection="0">
      <alignment vertical="bottom"/>
    </xf>
    <xf numFmtId="49" fontId="11" fillId="2" borderId="15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49" fontId="25" fillId="3" borderId="31" applyNumberFormat="1" applyFont="1" applyFill="1" applyBorder="1" applyAlignment="1" applyProtection="0">
      <alignment horizontal="center" vertical="center"/>
    </xf>
    <xf numFmtId="0" fontId="25" fillId="3" borderId="32" applyNumberFormat="0" applyFont="1" applyFill="1" applyBorder="1" applyAlignment="1" applyProtection="0">
      <alignment horizontal="center" vertical="center"/>
    </xf>
    <xf numFmtId="0" fontId="25" fillId="3" borderId="33" applyNumberFormat="0" applyFont="1" applyFill="1" applyBorder="1" applyAlignment="1" applyProtection="0">
      <alignment horizontal="center" vertical="center"/>
    </xf>
    <xf numFmtId="0" fontId="0" borderId="34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horizontal="center" vertical="center"/>
    </xf>
    <xf numFmtId="0" fontId="0" fillId="2" borderId="37" applyNumberFormat="0" applyFont="1" applyFill="1" applyBorder="1" applyAlignment="1" applyProtection="0">
      <alignment horizontal="center" vertical="center"/>
    </xf>
    <xf numFmtId="49" fontId="0" fillId="11" borderId="9" applyNumberFormat="1" applyFont="1" applyFill="1" applyBorder="1" applyAlignment="1" applyProtection="0">
      <alignment horizontal="center" vertical="center"/>
    </xf>
    <xf numFmtId="0" fontId="0" fillId="11" borderId="9" applyNumberFormat="0" applyFont="1" applyFill="1" applyBorder="1" applyAlignment="1" applyProtection="0">
      <alignment horizontal="center" vertical="center"/>
    </xf>
    <xf numFmtId="49" fontId="0" fillId="6" borderId="9" applyNumberFormat="1" applyFont="1" applyFill="1" applyBorder="1" applyAlignment="1" applyProtection="0">
      <alignment horizontal="center" vertical="center"/>
    </xf>
    <xf numFmtId="0" fontId="0" fillId="6" borderId="9" applyNumberFormat="0" applyFont="1" applyFill="1" applyBorder="1" applyAlignment="1" applyProtection="0">
      <alignment horizontal="center" vertical="center"/>
    </xf>
    <xf numFmtId="0" fontId="0" borderId="38" applyNumberFormat="0" applyFont="1" applyFill="0" applyBorder="1" applyAlignment="1" applyProtection="0">
      <alignment vertical="bottom"/>
    </xf>
    <xf numFmtId="49" fontId="5" fillId="6" borderId="9" applyNumberFormat="1" applyFont="1" applyFill="1" applyBorder="1" applyAlignment="1" applyProtection="0">
      <alignment horizontal="center" vertical="bottom"/>
    </xf>
    <xf numFmtId="0" fontId="0" fillId="6" borderId="9" applyNumberFormat="0" applyFont="1" applyFill="1" applyBorder="1" applyAlignment="1" applyProtection="0">
      <alignment horizontal="center" vertical="bottom"/>
    </xf>
    <xf numFmtId="49" fontId="6" fillId="6" borderId="9" applyNumberFormat="1" applyFont="1" applyFill="1" applyBorder="1" applyAlignment="1" applyProtection="0">
      <alignment horizontal="center" vertical="bottom"/>
    </xf>
    <xf numFmtId="0" fontId="6" fillId="6" borderId="9" applyNumberFormat="0" applyFont="1" applyFill="1" applyBorder="1" applyAlignment="1" applyProtection="0">
      <alignment horizontal="center" vertical="bottom"/>
    </xf>
    <xf numFmtId="49" fontId="5" fillId="6" borderId="9" applyNumberFormat="1" applyFont="1" applyFill="1" applyBorder="1" applyAlignment="1" applyProtection="0">
      <alignment vertical="bottom"/>
    </xf>
    <xf numFmtId="49" fontId="5" fillId="6" borderId="31" applyNumberFormat="1" applyFont="1" applyFill="1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49" fontId="6" borderId="9" applyNumberFormat="1" applyFont="1" applyFill="0" applyBorder="1" applyAlignment="1" applyProtection="0">
      <alignment horizontal="center" vertical="bottom"/>
    </xf>
    <xf numFmtId="0" fontId="6" fillId="11" borderId="9" applyNumberFormat="1" applyFont="1" applyFill="1" applyBorder="1" applyAlignment="1" applyProtection="0">
      <alignment horizontal="center" vertical="bottom"/>
    </xf>
    <xf numFmtId="49" fontId="6" fillId="11" borderId="9" applyNumberFormat="1" applyFont="1" applyFill="1" applyBorder="1" applyAlignment="1" applyProtection="0">
      <alignment horizontal="center" vertical="bottom"/>
    </xf>
    <xf numFmtId="49" fontId="5" fillId="11" borderId="9" applyNumberFormat="1" applyFont="1" applyFill="1" applyBorder="1" applyAlignment="1" applyProtection="0">
      <alignment horizontal="center" vertical="bottom"/>
    </xf>
    <xf numFmtId="0" fontId="6" fillId="6" borderId="9" applyNumberFormat="1" applyFont="1" applyFill="1" applyBorder="1" applyAlignment="1" applyProtection="0">
      <alignment horizontal="center" vertical="bottom"/>
    </xf>
    <xf numFmtId="0" fontId="0" borderId="9" applyNumberFormat="1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14" fontId="0" borderId="9" applyNumberFormat="1" applyFont="1" applyFill="0" applyBorder="1" applyAlignment="1" applyProtection="0">
      <alignment horizontal="right" vertical="bottom"/>
    </xf>
    <xf numFmtId="49" fontId="26" borderId="9" applyNumberFormat="1" applyFont="1" applyFill="0" applyBorder="1" applyAlignment="1" applyProtection="0">
      <alignment vertical="bottom"/>
    </xf>
    <xf numFmtId="0" fontId="0" fillId="11" borderId="9" applyNumberFormat="1" applyFont="1" applyFill="1" applyBorder="1" applyAlignment="1" applyProtection="0">
      <alignment horizontal="center" vertical="bottom"/>
    </xf>
    <xf numFmtId="0" fontId="0" fillId="11" borderId="9" applyNumberFormat="0" applyFont="1" applyFill="1" applyBorder="1" applyAlignment="1" applyProtection="0">
      <alignment horizontal="center" vertical="bottom"/>
    </xf>
    <xf numFmtId="60" fontId="0" fillId="11" borderId="9" applyNumberFormat="1" applyFont="1" applyFill="1" applyBorder="1" applyAlignment="1" applyProtection="0">
      <alignment horizontal="center" vertical="bottom"/>
    </xf>
    <xf numFmtId="0" fontId="0" fillId="6" borderId="9" applyNumberFormat="1" applyFont="1" applyFill="1" applyBorder="1" applyAlignment="1" applyProtection="0">
      <alignment horizontal="center" vertical="bottom"/>
    </xf>
    <xf numFmtId="0" fontId="0" fillId="12" borderId="9" applyNumberFormat="1" applyFont="1" applyFill="1" applyBorder="1" applyAlignment="1" applyProtection="0">
      <alignment horizontal="center" vertical="bottom"/>
    </xf>
    <xf numFmtId="0" fontId="0" borderId="27" applyNumberFormat="0" applyFont="1" applyFill="0" applyBorder="1" applyAlignment="1" applyProtection="0">
      <alignment vertical="bottom"/>
    </xf>
    <xf numFmtId="0" fontId="0" borderId="40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horizontal="center" vertical="bottom"/>
    </xf>
    <xf numFmtId="0" fontId="0" borderId="37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horizontal="center" vertical="bottom"/>
    </xf>
    <xf numFmtId="0" fontId="0" borderId="29" applyNumberFormat="0" applyFont="1" applyFill="0" applyBorder="1" applyAlignment="1" applyProtection="0">
      <alignment vertical="bottom"/>
    </xf>
    <xf numFmtId="2" fontId="0" fillId="11" borderId="9" applyNumberFormat="1" applyFont="1" applyFill="1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horizontal="right" vertical="bottom"/>
    </xf>
    <xf numFmtId="0" fontId="0" borderId="9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horizontal="right" vertical="bottom"/>
    </xf>
    <xf numFmtId="0" fontId="0" borderId="41" applyNumberFormat="0" applyFont="1" applyFill="0" applyBorder="1" applyAlignment="1" applyProtection="0">
      <alignment vertical="bottom"/>
    </xf>
    <xf numFmtId="0" fontId="0" fillId="3" borderId="9" applyNumberFormat="1" applyFont="1" applyFill="1" applyBorder="1" applyAlignment="1" applyProtection="0">
      <alignment vertical="bottom"/>
    </xf>
    <xf numFmtId="60" fontId="0" fillId="3" borderId="9" applyNumberFormat="1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8cce4"/>
      <rgbColor rgb="ff4f81bd"/>
      <rgbColor rgb="ffdbe5f1"/>
      <rgbColor rgb="fffabf8f"/>
      <rgbColor rgb="ffc0504d"/>
      <rgbColor rgb="ffa5a5a5"/>
      <rgbColor rgb="ffc00000"/>
      <rgbColor rgb="ffd8d8d8"/>
      <rgbColor rgb="ff7f7f7f"/>
      <rgbColor rgb="ff9bbb59"/>
      <rgbColor rgb="ffb2a1c7"/>
      <rgbColor rgb="ffb97034"/>
      <rgbColor rgb="ff878787"/>
      <rgbColor rgb="ff628fc5"/>
      <rgbColor rgb="ffc86360"/>
      <rgbColor rgb="ffa6c46b"/>
      <rgbColor rgb="ff8e74ae"/>
      <rgbColor rgb="ffc2d69b"/>
      <rgbColor rgb="ff0000ff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ΜΗΝΙΑΙΑ ΔΙΑΚΙΝΗΣΗ ΕΙΣΑΓΩΓΗΣ 2019</a:t>
            </a:r>
          </a:p>
        </c:rich>
      </c:tx>
      <c:layout>
        <c:manualLayout>
          <c:xMode val="edge"/>
          <c:yMode val="edge"/>
          <c:x val="0.0665636"/>
          <c:y val="0"/>
          <c:w val="0.616128"/>
          <c:h val="0.11878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02325"/>
          <c:y val="0.118784"/>
          <c:w val="0.64693"/>
          <c:h val="0.811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'ΣΤΑΤΙΣΤΙΚΑ'!$D$3</c:f>
              <c:strCache>
                <c:ptCount val="1"/>
                <c:pt idx="0">
                  <c:v>ΣΙΤΗΡΑ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'ΣΤΑΤΙΣΤΙΚΑ'!$D$4:$D$15</c:f>
              <c:numCache>
                <c:ptCount val="12"/>
                <c:pt idx="0">
                  <c:v>2580.400000</c:v>
                </c:pt>
                <c:pt idx="1">
                  <c:v>0.000000</c:v>
                </c:pt>
                <c:pt idx="2">
                  <c:v>3004.700000</c:v>
                </c:pt>
                <c:pt idx="3">
                  <c:v>3271.220000</c:v>
                </c:pt>
                <c:pt idx="4">
                  <c:v>5481.450000</c:v>
                </c:pt>
                <c:pt idx="5">
                  <c:v>0.000000</c:v>
                </c:pt>
                <c:pt idx="6">
                  <c:v>0.000000</c:v>
                </c:pt>
                <c:pt idx="7">
                  <c:v>3780.450000</c:v>
                </c:pt>
                <c:pt idx="8">
                  <c:v>2981.070000</c:v>
                </c:pt>
                <c:pt idx="9">
                  <c:v>2743.940000</c:v>
                </c:pt>
                <c:pt idx="10">
                  <c:v>6185.000000</c:v>
                </c:pt>
                <c:pt idx="11">
                  <c:v>0.000000</c:v>
                </c:pt>
              </c:numCache>
            </c:numRef>
          </c:val>
        </c:ser>
        <c:ser>
          <c:idx val="1"/>
          <c:order val="1"/>
          <c:tx>
            <c:strRef>
              <c:f>'ΣΤΑΤΙΣΤΙΚΑ'!$E$3</c:f>
              <c:strCache>
                <c:ptCount val="1"/>
                <c:pt idx="0">
                  <c:v>ΑΛΑΤΙ</c:v>
                </c:pt>
              </c:strCache>
            </c:strRef>
          </c:tx>
          <c:spPr>
            <a:solidFill>
              <a:schemeClr val="accent2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'ΣΤΑΤΙΣΤΙΚΑ'!$E$4:$E$15</c:f>
              <c:numCache>
                <c:ptCount val="12"/>
                <c:pt idx="0">
                  <c:v>3126.900000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3463.550000</c:v>
                </c:pt>
                <c:pt idx="8">
                  <c:v>0.000000</c:v>
                </c:pt>
                <c:pt idx="9">
                  <c:v>3504.500000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ser>
          <c:idx val="2"/>
          <c:order val="2"/>
          <c:tx>
            <c:strRef>
              <c:f>'ΣΤΑΤΙΣΤΙΚΑ'!$F$3</c:f>
              <c:strCache>
                <c:ptCount val="1"/>
                <c:pt idx="0">
                  <c:v>ΠΥΡΗΝΟΞΥΛΟ</c:v>
                </c:pt>
              </c:strCache>
            </c:strRef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'ΣΤΑΤΙΣΤΙΚΑ'!$F$4:$F$15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1433.390000</c:v>
                </c:pt>
                <c:pt idx="3">
                  <c:v>1805.000000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ser>
          <c:idx val="3"/>
          <c:order val="3"/>
          <c:tx>
            <c:strRef>
              <c:f>'ΣΤΑΤΙΣΤΙΚΑ'!$G$3</c:f>
              <c:strCache>
                <c:ptCount val="1"/>
                <c:pt idx="0">
                  <c:v>ΕΛΑΦΡΟΠΕΤΡΑ</c:v>
                </c:pt>
              </c:strCache>
            </c:strRef>
          </c:tx>
          <c:spPr>
            <a:solidFill>
              <a:schemeClr val="accent4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'ΣΤΑΤΙΣΤΙΚΑ'!$G$4:$G$15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1581.000000</c:v>
                </c:pt>
                <c:pt idx="3">
                  <c:v>1302.000000</c:v>
                </c:pt>
                <c:pt idx="4">
                  <c:v>0.000000</c:v>
                </c:pt>
                <c:pt idx="5">
                  <c:v>1350.000000</c:v>
                </c:pt>
                <c:pt idx="6">
                  <c:v>0.000000</c:v>
                </c:pt>
                <c:pt idx="7">
                  <c:v>0.000000</c:v>
                </c:pt>
                <c:pt idx="8">
                  <c:v>1815.000000</c:v>
                </c:pt>
                <c:pt idx="9">
                  <c:v>0.000000</c:v>
                </c:pt>
                <c:pt idx="10">
                  <c:v>1290.000000</c:v>
                </c:pt>
                <c:pt idx="11">
                  <c:v>1398.000000</c:v>
                </c:pt>
              </c:numCache>
            </c:numRef>
          </c:val>
        </c:ser>
        <c:ser>
          <c:idx val="4"/>
          <c:order val="4"/>
          <c:tx>
            <c:strRef>
              <c:f>'ΣΤΑΤΙΣΤΙΚΑ'!$H$3</c:f>
              <c:strCache>
                <c:ptCount val="1"/>
                <c:pt idx="0">
                  <c:v>ΧΑΛΙΚΙ</c:v>
                </c:pt>
              </c:strCache>
            </c:strRef>
          </c:tx>
          <c:spPr>
            <a:solidFill>
              <a:schemeClr val="accent5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'ΣΤΑΤΙΣΤΙΚΑ'!$H$4:$H$15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3170.000000</c:v>
                </c:pt>
                <c:pt idx="5">
                  <c:v>0.000000</c:v>
                </c:pt>
                <c:pt idx="6">
                  <c:v>7595.680000</c:v>
                </c:pt>
                <c:pt idx="7">
                  <c:v>1898.620000</c:v>
                </c:pt>
                <c:pt idx="8">
                  <c:v>0.000000</c:v>
                </c:pt>
                <c:pt idx="9">
                  <c:v>3005.000000</c:v>
                </c:pt>
                <c:pt idx="10">
                  <c:v>2201.000000</c:v>
                </c:pt>
                <c:pt idx="11">
                  <c:v>2925.230000</c:v>
                </c:pt>
              </c:numCache>
            </c:numRef>
          </c:val>
        </c:ser>
        <c:ser>
          <c:idx val="5"/>
          <c:order val="5"/>
          <c:tx>
            <c:strRef>
              <c:f>'ΣΤΑΤΙΣΤΙΚΑ'!$I$3</c:f>
              <c:strCache>
                <c:ptCount val="1"/>
                <c:pt idx="0">
                  <c:v>ΣΙΔΕΡΑ</c:v>
                </c:pt>
              </c:strCache>
            </c:strRef>
          </c:tx>
          <c:spPr>
            <a:solidFill>
              <a:schemeClr val="accent6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'ΣΤΑΤΙΣΤΙΚΑ'!$I$4:$I$15</c:f>
              <c:numCache>
                <c:ptCount val="12"/>
                <c:pt idx="0">
                  <c:v>1668.190000</c:v>
                </c:pt>
                <c:pt idx="1">
                  <c:v>1720.550000</c:v>
                </c:pt>
                <c:pt idx="2">
                  <c:v>1669.340000</c:v>
                </c:pt>
                <c:pt idx="3">
                  <c:v>3352.510000</c:v>
                </c:pt>
                <c:pt idx="4">
                  <c:v>1692.560000</c:v>
                </c:pt>
                <c:pt idx="5">
                  <c:v>1647.210000</c:v>
                </c:pt>
                <c:pt idx="6">
                  <c:v>1726.610000</c:v>
                </c:pt>
                <c:pt idx="7">
                  <c:v>1726.790000</c:v>
                </c:pt>
                <c:pt idx="8">
                  <c:v>1593.670000</c:v>
                </c:pt>
                <c:pt idx="9">
                  <c:v>0.000000</c:v>
                </c:pt>
                <c:pt idx="10">
                  <c:v>3410.940000</c:v>
                </c:pt>
                <c:pt idx="11">
                  <c:v>1702.160000</c:v>
                </c:pt>
              </c:numCache>
            </c:numRef>
          </c:val>
        </c:ser>
        <c:ser>
          <c:idx val="6"/>
          <c:order val="6"/>
          <c:tx>
            <c:strRef>
              <c:f>'ΣΤΑΤΙΣΤΙΚΑ'!$J$3</c:f>
              <c:strCache>
                <c:ptCount val="1"/>
                <c:pt idx="0">
                  <c:v>ΚΑΥΣΙΜΑ</c:v>
                </c:pt>
              </c:strCache>
            </c:strRef>
          </c:tx>
          <c:spPr>
            <a:solidFill>
              <a:srgbClr val="628FC6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'ΣΤΑΤΙΣΤΙΚΑ'!$J$4:$J$15</c:f>
              <c:numCache>
                <c:ptCount val="12"/>
                <c:pt idx="0">
                  <c:v>188.310000</c:v>
                </c:pt>
                <c:pt idx="1">
                  <c:v>0.000000</c:v>
                </c:pt>
                <c:pt idx="2">
                  <c:v>220.655000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ser>
          <c:idx val="7"/>
          <c:order val="7"/>
          <c:tx>
            <c:strRef>
              <c:f>'ΣΤΑΤΙΣΤΙΚΑ'!$K$3</c:f>
              <c:strCache>
                <c:ptCount val="1"/>
                <c:pt idx="0">
                  <c:v>ΛΙΠΑΣΜΑΤΑ</c:v>
                </c:pt>
              </c:strCache>
            </c:strRef>
          </c:tx>
          <c:spPr>
            <a:solidFill>
              <a:srgbClr val="C86360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'ΣΤΑΤΙΣΤΙΚΑ'!$K$4:$K$15</c:f>
              <c:numCache>
                <c:ptCount val="12"/>
                <c:pt idx="0">
                  <c:v>2552.800000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2372.400000</c:v>
                </c:pt>
                <c:pt idx="11">
                  <c:v>5478.790000</c:v>
                </c:pt>
              </c:numCache>
            </c:numRef>
          </c:val>
        </c:ser>
        <c:ser>
          <c:idx val="8"/>
          <c:order val="8"/>
          <c:tx>
            <c:strRef>
              <c:f>'ΣΤΑΤΙΣΤΙΚΑ'!$L$3</c:f>
              <c:strCache>
                <c:ptCount val="1"/>
                <c:pt idx="0">
                  <c:v>ΤΣΙΜΕΝΤΑ</c:v>
                </c:pt>
              </c:strCache>
            </c:strRef>
          </c:tx>
          <c:spPr>
            <a:solidFill>
              <a:srgbClr val="A7C46B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'ΣΤΑΤΙΣΤΙΚΑ'!$L$4:$L$15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2000.000000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ser>
          <c:idx val="9"/>
          <c:order val="9"/>
          <c:tx>
            <c:strRef>
              <c:f>'ΣΤΑΤΙΣΤΙΚΑ'!$M$3</c:f>
              <c:strCache>
                <c:ptCount val="1"/>
                <c:pt idx="0">
                  <c:v>ΥΠΟΛΟΙΠΑ ΦΟΡΤΙΑ</c:v>
                </c:pt>
              </c:strCache>
            </c:strRef>
          </c:tx>
          <c:spPr>
            <a:solidFill>
              <a:srgbClr val="8F75AE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'ΣΤΑΤΙΣΤΙΚΑ'!$M$4:$M$15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892.600000</c:v>
                </c:pt>
                <c:pt idx="3">
                  <c:v>0.000000</c:v>
                </c:pt>
                <c:pt idx="4">
                  <c:v>0.000000</c:v>
                </c:pt>
                <c:pt idx="5">
                  <c:v>854.760000</c:v>
                </c:pt>
                <c:pt idx="6">
                  <c:v>1039.000000</c:v>
                </c:pt>
                <c:pt idx="7">
                  <c:v>0.000000</c:v>
                </c:pt>
                <c:pt idx="8">
                  <c:v>1901.945000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gapWidth val="231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2000"/>
        <c:minorUnit val="100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776"/>
          <c:y val="0.197113"/>
          <c:w val="0.2224"/>
          <c:h val="0.45491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ΕΙΣΑΓΩΓΗ ΑΝΑ ΦΟΡΤΙΟ 2019</a:t>
            </a:r>
          </a:p>
        </c:rich>
      </c:tx>
      <c:layout>
        <c:manualLayout>
          <c:xMode val="edge"/>
          <c:yMode val="edge"/>
          <c:x val="0.0554193"/>
          <c:y val="0"/>
          <c:w val="0.5232"/>
          <c:h val="0.0566212"/>
        </c:manualLayout>
      </c:layout>
      <c:overlay val="1"/>
      <c:spPr>
        <a:noFill/>
        <a:effectLst/>
      </c:spPr>
    </c:title>
    <c:autoTitleDeleted val="1"/>
    <c:view3D>
      <c:rotX val="50"/>
      <c:hPercent val="50"/>
      <c:rotY val="0"/>
      <c:depthPercent val="100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0514236"/>
          <c:w val="0.38666"/>
          <c:h val="0.936076"/>
        </c:manualLayout>
      </c:layout>
      <c:pie3DChart>
        <c:varyColors val="0"/>
        <c:ser>
          <c:idx val="0"/>
          <c:order val="0"/>
          <c:tx>
            <c:v/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  <a:sp3d prstMaterial="matte"/>
          </c:spPr>
          <c:explosion val="5"/>
          <c:dPt>
            <c:idx val="0"/>
            <c:explosion val="5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1"/>
            <c:explosion val="5"/>
            <c:spPr>
              <a:solidFill>
                <a:schemeClr val="accent2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2"/>
            <c:explosion val="5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3"/>
            <c:explosion val="5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4"/>
            <c:explosion val="5"/>
            <c:spPr>
              <a:solidFill>
                <a:schemeClr val="accent5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5"/>
            <c:explosion val="5"/>
            <c:spPr>
              <a:solidFill>
                <a:schemeClr val="accent6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6"/>
            <c:explosion val="5"/>
            <c:spPr>
              <a:solidFill>
                <a:srgbClr val="628FC6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7"/>
            <c:explosion val="5"/>
            <c:spPr>
              <a:solidFill>
                <a:srgbClr val="C86360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8"/>
            <c:explosion val="5"/>
            <c:spPr>
              <a:solidFill>
                <a:srgbClr val="A7C46B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9"/>
            <c:explosion val="5"/>
            <c:spPr>
              <a:solidFill>
                <a:srgbClr val="8F75AE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1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'ΣΤΑΤΙΣΤΙΚΑ'!$D$3:$M$3</c:f>
              <c:strCache>
                <c:ptCount val="10"/>
                <c:pt idx="0">
                  <c:v>ΣΙΤΗΡΑ</c:v>
                </c:pt>
                <c:pt idx="1">
                  <c:v>ΑΛΑΤΙ</c:v>
                </c:pt>
                <c:pt idx="2">
                  <c:v>ΠΥΡΗΝΟΞΥΛΟ</c:v>
                </c:pt>
                <c:pt idx="3">
                  <c:v>ΕΛΑΦΡΟΠΕΤΡΑ</c:v>
                </c:pt>
                <c:pt idx="4">
                  <c:v>ΧΑΛΙΚΙ</c:v>
                </c:pt>
                <c:pt idx="5">
                  <c:v>ΣΙΔΕΡΑ</c:v>
                </c:pt>
                <c:pt idx="6">
                  <c:v>ΚΑΥΣΙΜΑ</c:v>
                </c:pt>
                <c:pt idx="7">
                  <c:v>ΛΙΠΑΣΜΑΤΑ</c:v>
                </c:pt>
                <c:pt idx="8">
                  <c:v>ΤΣΙΜΕΝΤΑ</c:v>
                </c:pt>
                <c:pt idx="9">
                  <c:v>ΥΠΟΛΟΙΠΑ ΦΟΡΤΙΑ</c:v>
                </c:pt>
              </c:strCache>
            </c:strRef>
          </c:cat>
          <c:val>
            <c:numRef>
              <c:f>'ΣΤΑΤΙΣΤΙΚΑ'!$D$16:$M$16</c:f>
              <c:numCache>
                <c:ptCount val="10"/>
                <c:pt idx="0">
                  <c:v>30028.230000</c:v>
                </c:pt>
                <c:pt idx="1">
                  <c:v>10094.950000</c:v>
                </c:pt>
                <c:pt idx="2">
                  <c:v>3238.390000</c:v>
                </c:pt>
                <c:pt idx="3">
                  <c:v>8736.000000</c:v>
                </c:pt>
                <c:pt idx="4">
                  <c:v>20795.530000</c:v>
                </c:pt>
                <c:pt idx="5">
                  <c:v>21910.530000</c:v>
                </c:pt>
                <c:pt idx="6">
                  <c:v>408.965000</c:v>
                </c:pt>
                <c:pt idx="7">
                  <c:v>10403.990000</c:v>
                </c:pt>
                <c:pt idx="8">
                  <c:v>2000.000000</c:v>
                </c:pt>
                <c:pt idx="9">
                  <c:v>4688.305000</c:v>
                </c:pt>
              </c:numCache>
            </c:numRef>
          </c:val>
        </c:ser>
      </c:pie3D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52621"/>
          <c:y val="0.170993"/>
          <c:w val="0.247379"/>
          <c:h val="0.48884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ΕΙΣΑΓΩΓΗ ΑΝΑ ΜΗΝΑ ΕΤΟΥΣ 2019</a:t>
            </a:r>
          </a:p>
        </c:rich>
      </c:tx>
      <c:layout>
        <c:manualLayout>
          <c:xMode val="edge"/>
          <c:yMode val="edge"/>
          <c:x val="0.138053"/>
          <c:y val="0"/>
          <c:w val="0.591131"/>
          <c:h val="0.236164"/>
        </c:manualLayout>
      </c:layout>
      <c:overlay val="1"/>
      <c:spPr>
        <a:noFill/>
        <a:effectLst/>
      </c:spPr>
    </c:title>
    <c:autoTitleDeleted val="1"/>
    <c:view3D>
      <c:rotX val="15"/>
      <c:hPercent val="67"/>
      <c:rotY val="0"/>
      <c:depthPercent val="50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236164"/>
          <c:w val="0.7445"/>
          <c:h val="0.751336"/>
        </c:manualLayout>
      </c:layout>
      <c:bar3DChart>
        <c:barDir val="col"/>
        <c:grouping val="stacked"/>
        <c:varyColors val="0"/>
        <c:ser>
          <c:idx val="0"/>
          <c:order val="0"/>
          <c:tx>
            <c:v>Series1</c:v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  <a:sp3d prstMaterial="matte"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'ΣΤΑΤΙΣΤΙΚΑ'!$N$4:$N$15</c:f>
              <c:numCache>
                <c:ptCount val="12"/>
                <c:pt idx="0">
                  <c:v>10116.600000</c:v>
                </c:pt>
                <c:pt idx="1">
                  <c:v>1720.550000</c:v>
                </c:pt>
                <c:pt idx="2">
                  <c:v>8801.685000</c:v>
                </c:pt>
                <c:pt idx="3">
                  <c:v>9730.730000</c:v>
                </c:pt>
                <c:pt idx="4">
                  <c:v>10344.010000</c:v>
                </c:pt>
                <c:pt idx="5">
                  <c:v>3851.970000</c:v>
                </c:pt>
                <c:pt idx="6">
                  <c:v>10361.290000</c:v>
                </c:pt>
                <c:pt idx="7">
                  <c:v>10869.410000</c:v>
                </c:pt>
                <c:pt idx="8">
                  <c:v>10291.685000</c:v>
                </c:pt>
                <c:pt idx="9">
                  <c:v>9253.440000</c:v>
                </c:pt>
                <c:pt idx="10">
                  <c:v>15459.340000</c:v>
                </c:pt>
                <c:pt idx="11">
                  <c:v>11504.180000</c:v>
                </c:pt>
              </c:numCache>
            </c:numRef>
          </c:val>
          <c:shape val="box"/>
        </c:ser>
        <c:gapWidth val="150"/>
        <c:gapDepth val="150"/>
        <c:shape val="box"/>
        <c:axId val="2094734552"/>
        <c:axId val="2094734553"/>
        <c:axId val="2094734554"/>
      </c:bar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4000"/>
        <c:minorUnit val="2000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round/>
          </a:ln>
        </c:spPr>
        <c:crossAx val="2094734553"/>
        <c:crosses val="autoZero"/>
        <c:tickLblSkip val="1"/>
      </c:ser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77263"/>
          <c:y val="0.68461"/>
          <c:w val="0.122737"/>
          <c:h val="0.06161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ΜΗΝΙΑΙΑ ΔΙΑΚΙΝΗΣΗ ΕΞΑΓΩΓΗΣ 2019</a:t>
            </a:r>
          </a:p>
        </c:rich>
      </c:tx>
      <c:layout>
        <c:manualLayout>
          <c:xMode val="edge"/>
          <c:yMode val="edge"/>
          <c:x val="0.0884058"/>
          <c:y val="0"/>
          <c:w val="0.582418"/>
          <c:h val="0.116647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03489"/>
          <c:y val="0.116647"/>
          <c:w val="0.655741"/>
          <c:h val="0.805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'ΣΤΑΤΙΣΤΙΚΑ'!$D$21</c:f>
              <c:strCache>
                <c:ptCount val="1"/>
                <c:pt idx="0">
                  <c:v>ΣΚΡΑΠ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'ΣΤΑΤΙΣΤΙΚΑ'!$A$22:$A$33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'ΣΤΑΤΙΣΤΙΚΑ'!$D$22:$D$33</c:f>
              <c:numCache>
                <c:ptCount val="12"/>
                <c:pt idx="0">
                  <c:v>1368.070000</c:v>
                </c:pt>
                <c:pt idx="1">
                  <c:v>0.000000</c:v>
                </c:pt>
                <c:pt idx="2">
                  <c:v>1360.210000</c:v>
                </c:pt>
                <c:pt idx="3">
                  <c:v>2702.750000</c:v>
                </c:pt>
                <c:pt idx="4">
                  <c:v>0.000000</c:v>
                </c:pt>
                <c:pt idx="5">
                  <c:v>1303.750000</c:v>
                </c:pt>
                <c:pt idx="6">
                  <c:v>1308.010000</c:v>
                </c:pt>
                <c:pt idx="7">
                  <c:v>1312.670000</c:v>
                </c:pt>
                <c:pt idx="8">
                  <c:v>1332.370000</c:v>
                </c:pt>
                <c:pt idx="9">
                  <c:v>1372.730000</c:v>
                </c:pt>
                <c:pt idx="10">
                  <c:v>0.000000</c:v>
                </c:pt>
                <c:pt idx="11">
                  <c:v>1374.720000</c:v>
                </c:pt>
              </c:numCache>
            </c:numRef>
          </c:val>
        </c:ser>
        <c:ser>
          <c:idx val="1"/>
          <c:order val="1"/>
          <c:tx>
            <c:strRef>
              <c:f>'ΣΤΑΤΙΣΤΙΚΑ'!$E$21</c:f>
              <c:strCache>
                <c:ptCount val="1"/>
                <c:pt idx="0">
                  <c:v>Επιλέξτε</c:v>
                </c:pt>
              </c:strCache>
            </c:strRef>
          </c:tx>
          <c:spPr>
            <a:solidFill>
              <a:schemeClr val="accent2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'ΣΤΑΤΙΣΤΙΚΑ'!$A$22:$A$33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'ΣΤΑΤΙΣΤΙΚΑ'!$E$22:$E$33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ser>
          <c:idx val="2"/>
          <c:order val="2"/>
          <c:tx>
            <c:strRef>
              <c:f>'ΣΤΑΤΙΣΤΙΚΑ'!$F$21</c:f>
              <c:strCache>
                <c:ptCount val="1"/>
                <c:pt idx="0">
                  <c:v>Επιλέξτε2</c:v>
                </c:pt>
              </c:strCache>
            </c:strRef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'ΣΤΑΤΙΣΤΙΚΑ'!$A$22:$A$33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'ΣΤΑΤΙΣΤΙΚΑ'!$F$22:$F$33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ser>
          <c:idx val="3"/>
          <c:order val="3"/>
          <c:tx>
            <c:strRef>
              <c:f>'ΣΤΑΤΙΣΤΙΚΑ'!$G$21</c:f>
              <c:strCache>
                <c:ptCount val="1"/>
                <c:pt idx="0">
                  <c:v>ΥΠΟΛΟΙΠΑ ΦΟΡΤΙΑ</c:v>
                </c:pt>
              </c:strCache>
            </c:strRef>
          </c:tx>
          <c:spPr>
            <a:solidFill>
              <a:schemeClr val="accent4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'ΣΤΑΤΙΣΤΙΚΑ'!$A$22:$A$33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'ΣΤΑΤΙΣΤΙΚΑ'!$G$22:$G$33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gapWidth val="15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750"/>
        <c:minorUnit val="37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86447"/>
          <c:y val="0.354027"/>
          <c:w val="0.213553"/>
          <c:h val="0.19387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ΔΙΑΚΙΝΗΣΗ ΑΝΑ ΕΙΔΟΣ 2019</a:t>
            </a:r>
          </a:p>
        </c:rich>
      </c:tx>
      <c:layout>
        <c:manualLayout>
          <c:xMode val="edge"/>
          <c:yMode val="edge"/>
          <c:x val="0.0719161"/>
          <c:y val="0"/>
          <c:w val="0.496178"/>
          <c:h val="0.0465086"/>
        </c:manualLayout>
      </c:layout>
      <c:overlay val="1"/>
      <c:spPr>
        <a:noFill/>
        <a:effectLst/>
      </c:spPr>
    </c:title>
    <c:autoTitleDeleted val="1"/>
    <c:view3D>
      <c:rotX val="50"/>
      <c:hPercent val="50"/>
      <c:rotY val="0"/>
      <c:depthPercent val="100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0212545"/>
          <c:w val="0.383379"/>
          <c:h val="0.966246"/>
        </c:manualLayout>
      </c:layout>
      <c:pie3DChart>
        <c:varyColors val="0"/>
        <c:ser>
          <c:idx val="0"/>
          <c:order val="0"/>
          <c:tx>
            <c:v/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  <a:sp3d prstMaterial="matte"/>
          </c:spPr>
          <c:explosion val="5"/>
          <c:dPt>
            <c:idx val="0"/>
            <c:explosion val="5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1"/>
            <c:explosion val="5"/>
            <c:spPr>
              <a:solidFill>
                <a:schemeClr val="accent2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2"/>
            <c:explosion val="5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3"/>
            <c:explosion val="5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Pt>
            <c:idx val="4"/>
            <c:explosion val="5"/>
            <c:spPr>
              <a:solidFill>
                <a:schemeClr val="accent5"/>
              </a:solidFill>
              <a:ln w="12700" cap="flat">
                <a:noFill/>
                <a:miter lim="400000"/>
              </a:ln>
              <a:effectLst/>
              <a:sp3d prstMaterial="matte"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1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1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'ΣΤΑΤΙΣΤΙΚΑ'!$D$39:$H$39</c:f>
              <c:strCache>
                <c:ptCount val="5"/>
                <c:pt idx="0">
                  <c:v>ΠΑΛΕΤΕΣ (σε τόνους)</c:v>
                </c:pt>
                <c:pt idx="1">
                  <c:v>ΧΥΜΑ</c:v>
                </c:pt>
                <c:pt idx="2">
                  <c:v>ΚΙΒΩΤΙΑ</c:v>
                </c:pt>
                <c:pt idx="3">
                  <c:v>ΔΕΜΑΤΑ</c:v>
                </c:pt>
                <c:pt idx="4">
                  <c:v>ΥΓΡΑ</c:v>
                </c:pt>
              </c:strCache>
            </c:strRef>
          </c:cat>
          <c:val>
            <c:numRef>
              <c:f>'ΣΤΑΤΙΣΤΙΚΑ'!$D$52:$H$52</c:f>
              <c:numCache>
                <c:ptCount val="5"/>
                <c:pt idx="0">
                  <c:v>13190.350000</c:v>
                </c:pt>
                <c:pt idx="1">
                  <c:v>88328.380000</c:v>
                </c:pt>
                <c:pt idx="2">
                  <c:v>1901.945000</c:v>
                </c:pt>
                <c:pt idx="3">
                  <c:v>21910.530000</c:v>
                </c:pt>
                <c:pt idx="4">
                  <c:v>408.965000</c:v>
                </c:pt>
              </c:numCache>
            </c:numRef>
          </c:val>
        </c:ser>
      </c:pie3D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4337"/>
          <c:y val="0.28192"/>
          <c:w val="0.25663"/>
          <c:h val="0.23810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14</xdr:col>
      <xdr:colOff>80433</xdr:colOff>
      <xdr:row>2</xdr:row>
      <xdr:rowOff>191722</xdr:rowOff>
    </xdr:from>
    <xdr:to>
      <xdr:col>24</xdr:col>
      <xdr:colOff>190082</xdr:colOff>
      <xdr:row>15</xdr:row>
      <xdr:rowOff>11976</xdr:rowOff>
    </xdr:to>
    <xdr:graphicFrame>
      <xdr:nvGraphicFramePr>
        <xdr:cNvPr id="2" name="Γράφημα 1"/>
        <xdr:cNvGraphicFramePr/>
      </xdr:nvGraphicFramePr>
      <xdr:xfrm>
        <a:off x="13428133" y="798147"/>
        <a:ext cx="5824650" cy="318829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25</xdr:col>
      <xdr:colOff>268530</xdr:colOff>
      <xdr:row>3</xdr:row>
      <xdr:rowOff>87737</xdr:rowOff>
    </xdr:from>
    <xdr:to>
      <xdr:col>34</xdr:col>
      <xdr:colOff>361532</xdr:colOff>
      <xdr:row>14</xdr:row>
      <xdr:rowOff>234847</xdr:rowOff>
    </xdr:to>
    <xdr:graphicFrame>
      <xdr:nvGraphicFramePr>
        <xdr:cNvPr id="3" name="Γράφημα 11"/>
        <xdr:cNvGraphicFramePr/>
      </xdr:nvGraphicFramePr>
      <xdr:xfrm>
        <a:off x="19902730" y="998962"/>
        <a:ext cx="5236503" cy="295508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25</xdr:col>
      <xdr:colOff>21699</xdr:colOff>
      <xdr:row>13</xdr:row>
      <xdr:rowOff>106226</xdr:rowOff>
    </xdr:from>
    <xdr:to>
      <xdr:col>34</xdr:col>
      <xdr:colOff>362287</xdr:colOff>
      <xdr:row>28</xdr:row>
      <xdr:rowOff>18506</xdr:rowOff>
    </xdr:to>
    <xdr:graphicFrame>
      <xdr:nvGraphicFramePr>
        <xdr:cNvPr id="4" name="Γράφημα 12"/>
        <xdr:cNvGraphicFramePr/>
      </xdr:nvGraphicFramePr>
      <xdr:xfrm>
        <a:off x="19655899" y="3570151"/>
        <a:ext cx="5484089" cy="374387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9</xdr:col>
      <xdr:colOff>334433</xdr:colOff>
      <xdr:row>20</xdr:row>
      <xdr:rowOff>2494</xdr:rowOff>
    </xdr:from>
    <xdr:to>
      <xdr:col>16</xdr:col>
      <xdr:colOff>228182</xdr:colOff>
      <xdr:row>32</xdr:row>
      <xdr:rowOff>136434</xdr:rowOff>
    </xdr:to>
    <xdr:graphicFrame>
      <xdr:nvGraphicFramePr>
        <xdr:cNvPr id="5" name="Γράφημα 6"/>
        <xdr:cNvGraphicFramePr/>
      </xdr:nvGraphicFramePr>
      <xdr:xfrm>
        <a:off x="8652933" y="5206319"/>
        <a:ext cx="6065950" cy="324671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10</xdr:col>
      <xdr:colOff>607336</xdr:colOff>
      <xdr:row>38</xdr:row>
      <xdr:rowOff>231264</xdr:rowOff>
    </xdr:from>
    <xdr:to>
      <xdr:col>17</xdr:col>
      <xdr:colOff>70575</xdr:colOff>
      <xdr:row>51</xdr:row>
      <xdr:rowOff>31613</xdr:rowOff>
    </xdr:to>
    <xdr:graphicFrame>
      <xdr:nvGraphicFramePr>
        <xdr:cNvPr id="6" name="Γράφημα 8"/>
        <xdr:cNvGraphicFramePr/>
      </xdr:nvGraphicFramePr>
      <xdr:xfrm>
        <a:off x="9738636" y="10028044"/>
        <a:ext cx="5394140" cy="321601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Θέμα του Office">
  <a:themeElements>
    <a:clrScheme name="Θέμα του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Θέμα του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Θέμα του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108"/>
  <sheetViews>
    <sheetView workbookViewId="0" showGridLines="0" defaultGridColor="1"/>
  </sheetViews>
  <sheetFormatPr defaultColWidth="9.2" defaultRowHeight="13.8" customHeight="1" outlineLevelRow="0" outlineLevelCol="0"/>
  <cols>
    <col min="1" max="1" width="6.42188" style="1" customWidth="1"/>
    <col min="2" max="2" width="21" style="1" customWidth="1"/>
    <col min="3" max="3" width="14" style="1" customWidth="1"/>
    <col min="4" max="4" width="15.6016" style="1" customWidth="1"/>
    <col min="5" max="5" width="16" style="1" customWidth="1"/>
    <col min="6" max="7" width="13.4219" style="1" customWidth="1"/>
    <col min="8" max="8" width="14" style="1" customWidth="1"/>
    <col min="9" max="9" width="14.4219" style="1" customWidth="1"/>
    <col min="10" max="10" width="16.6016" style="1" customWidth="1"/>
    <col min="11" max="11" width="20.8125" style="1" customWidth="1"/>
    <col min="12" max="12" width="3.21094" style="1" customWidth="1"/>
    <col min="13" max="16384" width="9.21094" style="1" customWidth="1"/>
  </cols>
  <sheetData>
    <row r="1" ht="8" customHeight="1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5"/>
    </row>
    <row r="2" ht="13.8" customHeight="1">
      <c r="A2" s="6"/>
      <c r="B2" s="7"/>
      <c r="C2" s="8"/>
      <c r="D2" s="9"/>
      <c r="E2" s="9"/>
      <c r="F2" s="9"/>
      <c r="G2" s="9"/>
      <c r="H2" s="9"/>
      <c r="I2" s="9"/>
      <c r="J2" s="9"/>
      <c r="K2" s="10"/>
      <c r="L2" s="11"/>
    </row>
    <row r="3" ht="13.2" customHeight="1">
      <c r="A3" t="s" s="12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1"/>
    </row>
    <row r="4" ht="27" customHeight="1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1"/>
    </row>
    <row r="5" ht="10.5" customHeight="1">
      <c r="A5" s="6"/>
      <c r="B5" s="7"/>
      <c r="C5" s="8"/>
      <c r="D5" s="9"/>
      <c r="E5" s="9"/>
      <c r="F5" s="9"/>
      <c r="G5" s="9"/>
      <c r="H5" s="9"/>
      <c r="I5" s="9"/>
      <c r="J5" s="9"/>
      <c r="K5" s="10"/>
      <c r="L5" s="11"/>
    </row>
    <row r="6" ht="9.75" customHeight="1">
      <c r="A6" s="15"/>
      <c r="B6" s="16"/>
      <c r="C6" s="17"/>
      <c r="D6" s="18"/>
      <c r="E6" s="18"/>
      <c r="F6" s="18"/>
      <c r="G6" s="18"/>
      <c r="H6" s="18"/>
      <c r="I6" s="18"/>
      <c r="J6" s="18"/>
      <c r="K6" s="19"/>
      <c r="L6" s="11"/>
    </row>
    <row r="7" ht="26.4" customHeight="1">
      <c r="A7" t="s" s="20">
        <v>1</v>
      </c>
      <c r="B7" t="s" s="21">
        <v>2</v>
      </c>
      <c r="C7" t="s" s="22">
        <v>3</v>
      </c>
      <c r="D7" t="s" s="22">
        <v>4</v>
      </c>
      <c r="E7" t="s" s="22">
        <v>5</v>
      </c>
      <c r="F7" t="s" s="21">
        <v>6</v>
      </c>
      <c r="G7" t="s" s="21">
        <v>7</v>
      </c>
      <c r="H7" t="s" s="23">
        <v>8</v>
      </c>
      <c r="I7" t="s" s="22">
        <v>9</v>
      </c>
      <c r="J7" t="s" s="21">
        <v>10</v>
      </c>
      <c r="K7" t="s" s="22">
        <v>11</v>
      </c>
      <c r="L7" s="24"/>
    </row>
    <row r="8" ht="21.75" customHeight="1">
      <c r="A8" s="25">
        <v>1</v>
      </c>
      <c r="B8" t="s" s="26">
        <v>12</v>
      </c>
      <c r="C8" s="27">
        <v>43468</v>
      </c>
      <c r="D8" t="s" s="28">
        <v>13</v>
      </c>
      <c r="E8" t="s" s="28">
        <v>14</v>
      </c>
      <c r="F8" t="s" s="28">
        <v>15</v>
      </c>
      <c r="G8" s="29"/>
      <c r="H8" t="s" s="30">
        <v>16</v>
      </c>
      <c r="I8" s="31"/>
      <c r="J8" t="s" s="32">
        <v>17</v>
      </c>
      <c r="K8" s="33">
        <v>3126.9</v>
      </c>
      <c r="L8" s="24"/>
    </row>
    <row r="9" ht="20.1" customHeight="1">
      <c r="A9" s="34">
        <v>2</v>
      </c>
      <c r="B9" t="s" s="35">
        <v>18</v>
      </c>
      <c r="C9" s="36">
        <v>43472</v>
      </c>
      <c r="D9" t="s" s="37">
        <v>13</v>
      </c>
      <c r="E9" t="s" s="37">
        <v>19</v>
      </c>
      <c r="F9" t="s" s="37">
        <v>15</v>
      </c>
      <c r="G9" s="38"/>
      <c r="H9" t="s" s="39">
        <v>20</v>
      </c>
      <c r="I9" s="31"/>
      <c r="J9" t="s" s="40">
        <v>21</v>
      </c>
      <c r="K9" s="33">
        <v>188.31</v>
      </c>
      <c r="L9" s="24"/>
    </row>
    <row r="10" ht="20.1" customHeight="1">
      <c r="A10" s="25">
        <v>3</v>
      </c>
      <c r="B10" t="s" s="26">
        <v>22</v>
      </c>
      <c r="C10" s="27">
        <v>43473</v>
      </c>
      <c r="D10" t="s" s="28">
        <v>13</v>
      </c>
      <c r="E10" t="s" s="28">
        <v>23</v>
      </c>
      <c r="F10" t="s" s="28">
        <v>15</v>
      </c>
      <c r="G10" s="29"/>
      <c r="H10" t="s" s="30">
        <v>24</v>
      </c>
      <c r="I10" s="41">
        <v>528</v>
      </c>
      <c r="J10" t="s" s="32">
        <v>25</v>
      </c>
      <c r="K10" s="33">
        <v>816.6</v>
      </c>
      <c r="L10" s="24"/>
    </row>
    <row r="11" ht="20.1" customHeight="1">
      <c r="A11" s="34">
        <v>4</v>
      </c>
      <c r="B11" t="s" s="35">
        <v>26</v>
      </c>
      <c r="C11" s="36">
        <v>43475</v>
      </c>
      <c r="D11" t="s" s="37">
        <v>13</v>
      </c>
      <c r="E11" t="s" s="37">
        <v>27</v>
      </c>
      <c r="F11" t="s" s="37">
        <v>15</v>
      </c>
      <c r="G11" s="38"/>
      <c r="H11" t="s" s="39">
        <v>28</v>
      </c>
      <c r="I11" s="41">
        <v>842</v>
      </c>
      <c r="J11" t="s" s="40">
        <v>29</v>
      </c>
      <c r="K11" s="33">
        <v>1668.19</v>
      </c>
      <c r="L11" s="24"/>
    </row>
    <row r="12" ht="20.1" customHeight="1">
      <c r="A12" s="25">
        <v>5</v>
      </c>
      <c r="B12" t="s" s="26">
        <v>30</v>
      </c>
      <c r="C12" s="27">
        <v>43480</v>
      </c>
      <c r="D12" t="s" s="28">
        <v>13</v>
      </c>
      <c r="E12" t="s" s="28">
        <v>23</v>
      </c>
      <c r="F12" t="s" s="28">
        <v>15</v>
      </c>
      <c r="G12" s="29"/>
      <c r="H12" t="s" s="30">
        <v>24</v>
      </c>
      <c r="I12" s="41">
        <v>1107</v>
      </c>
      <c r="J12" t="s" s="32">
        <v>25</v>
      </c>
      <c r="K12" s="33">
        <v>1736.2</v>
      </c>
      <c r="L12" s="24"/>
    </row>
    <row r="13" ht="20.1" customHeight="1">
      <c r="A13" s="34">
        <v>6</v>
      </c>
      <c r="B13" t="s" s="35">
        <v>31</v>
      </c>
      <c r="C13" s="36">
        <v>43482</v>
      </c>
      <c r="D13" t="s" s="37">
        <v>13</v>
      </c>
      <c r="E13" t="s" s="37">
        <v>32</v>
      </c>
      <c r="F13" t="s" s="37">
        <v>15</v>
      </c>
      <c r="G13" s="38"/>
      <c r="H13" t="s" s="39">
        <v>16</v>
      </c>
      <c r="I13" s="31"/>
      <c r="J13" t="s" s="40">
        <v>33</v>
      </c>
      <c r="K13" s="33">
        <v>2580.4</v>
      </c>
      <c r="L13" s="24"/>
    </row>
    <row r="14" ht="20.1" customHeight="1">
      <c r="A14" s="25">
        <v>7</v>
      </c>
      <c r="B14" t="s" s="26">
        <v>26</v>
      </c>
      <c r="C14" s="27">
        <v>43493</v>
      </c>
      <c r="D14" t="s" s="28">
        <v>13</v>
      </c>
      <c r="E14" t="s" s="28">
        <v>34</v>
      </c>
      <c r="F14" t="s" s="28">
        <v>35</v>
      </c>
      <c r="G14" s="29"/>
      <c r="H14" t="s" s="30">
        <v>16</v>
      </c>
      <c r="I14" s="31"/>
      <c r="J14" t="s" s="32">
        <v>36</v>
      </c>
      <c r="K14" s="33">
        <v>1368.07</v>
      </c>
      <c r="L14" s="24"/>
    </row>
    <row r="15" ht="20.1" customHeight="1">
      <c r="A15" s="34">
        <v>8</v>
      </c>
      <c r="B15" t="s" s="35">
        <v>26</v>
      </c>
      <c r="C15" s="36">
        <v>43503</v>
      </c>
      <c r="D15" t="s" s="37">
        <v>37</v>
      </c>
      <c r="E15" t="s" s="37">
        <v>27</v>
      </c>
      <c r="F15" t="s" s="37">
        <v>15</v>
      </c>
      <c r="G15" s="38"/>
      <c r="H15" t="s" s="39">
        <v>28</v>
      </c>
      <c r="I15" s="41">
        <v>897</v>
      </c>
      <c r="J15" t="s" s="40">
        <v>29</v>
      </c>
      <c r="K15" s="33">
        <v>1720.55</v>
      </c>
      <c r="L15" s="24"/>
    </row>
    <row r="16" ht="20.1" customHeight="1">
      <c r="A16" s="25">
        <v>9</v>
      </c>
      <c r="B16" t="s" s="26">
        <v>38</v>
      </c>
      <c r="C16" s="27">
        <v>43525</v>
      </c>
      <c r="D16" t="s" s="28">
        <v>39</v>
      </c>
      <c r="E16" t="s" s="28">
        <v>32</v>
      </c>
      <c r="F16" t="s" s="28">
        <v>15</v>
      </c>
      <c r="G16" s="29"/>
      <c r="H16" t="s" s="30">
        <v>16</v>
      </c>
      <c r="I16" s="31"/>
      <c r="J16" t="s" s="32">
        <v>33</v>
      </c>
      <c r="K16" s="33">
        <v>3004.7</v>
      </c>
      <c r="L16" s="24"/>
    </row>
    <row r="17" ht="20.1" customHeight="1">
      <c r="A17" s="34">
        <v>10</v>
      </c>
      <c r="B17" t="s" s="35">
        <v>30</v>
      </c>
      <c r="C17" s="36">
        <v>43528</v>
      </c>
      <c r="D17" t="s" s="37">
        <v>39</v>
      </c>
      <c r="E17" t="s" s="37">
        <v>40</v>
      </c>
      <c r="F17" t="s" s="37">
        <v>15</v>
      </c>
      <c r="G17" s="38"/>
      <c r="H17" t="s" s="39">
        <v>24</v>
      </c>
      <c r="I17" s="41">
        <v>456</v>
      </c>
      <c r="J17" t="s" s="40">
        <v>41</v>
      </c>
      <c r="K17" s="33">
        <v>187</v>
      </c>
      <c r="L17" s="24"/>
    </row>
    <row r="18" ht="20.1" customHeight="1">
      <c r="A18" s="25">
        <v>11</v>
      </c>
      <c r="B18" t="s" s="26">
        <v>42</v>
      </c>
      <c r="C18" s="27">
        <v>43530</v>
      </c>
      <c r="D18" t="s" s="28">
        <v>39</v>
      </c>
      <c r="E18" t="s" s="28">
        <v>19</v>
      </c>
      <c r="F18" t="s" s="28">
        <v>15</v>
      </c>
      <c r="G18" s="29"/>
      <c r="H18" t="s" s="30">
        <v>20</v>
      </c>
      <c r="I18" s="31"/>
      <c r="J18" t="s" s="32">
        <v>21</v>
      </c>
      <c r="K18" s="33">
        <v>220.655</v>
      </c>
      <c r="L18" s="24"/>
    </row>
    <row r="19" ht="20.1" customHeight="1">
      <c r="A19" s="34">
        <v>12</v>
      </c>
      <c r="B19" t="s" s="35">
        <v>26</v>
      </c>
      <c r="C19" s="36">
        <v>43532</v>
      </c>
      <c r="D19" t="s" s="37">
        <v>39</v>
      </c>
      <c r="E19" t="s" s="37">
        <v>27</v>
      </c>
      <c r="F19" t="s" s="37">
        <v>15</v>
      </c>
      <c r="G19" s="38"/>
      <c r="H19" t="s" s="39">
        <v>28</v>
      </c>
      <c r="I19" s="41">
        <v>874</v>
      </c>
      <c r="J19" t="s" s="40">
        <v>29</v>
      </c>
      <c r="K19" s="33">
        <v>1669.34</v>
      </c>
      <c r="L19" s="24"/>
    </row>
    <row r="20" ht="20.1" customHeight="1">
      <c r="A20" s="25">
        <v>13</v>
      </c>
      <c r="B20" t="s" s="26">
        <v>43</v>
      </c>
      <c r="C20" s="27">
        <v>43534</v>
      </c>
      <c r="D20" t="s" s="28">
        <v>39</v>
      </c>
      <c r="E20" t="s" s="28">
        <v>44</v>
      </c>
      <c r="F20" t="s" s="28">
        <v>15</v>
      </c>
      <c r="G20" s="29"/>
      <c r="H20" t="s" s="30">
        <v>24</v>
      </c>
      <c r="I20" s="41">
        <v>464</v>
      </c>
      <c r="J20" t="s" s="32">
        <v>45</v>
      </c>
      <c r="K20" s="33">
        <v>705.6</v>
      </c>
      <c r="L20" s="24"/>
    </row>
    <row r="21" ht="20.1" customHeight="1">
      <c r="A21" s="34">
        <v>14</v>
      </c>
      <c r="B21" t="s" s="35">
        <v>26</v>
      </c>
      <c r="C21" s="36">
        <v>43536</v>
      </c>
      <c r="D21" t="s" s="37">
        <v>39</v>
      </c>
      <c r="E21" t="s" s="37">
        <v>34</v>
      </c>
      <c r="F21" t="s" s="37">
        <v>35</v>
      </c>
      <c r="G21" s="38"/>
      <c r="H21" t="s" s="39">
        <v>16</v>
      </c>
      <c r="I21" s="31"/>
      <c r="J21" t="s" s="40">
        <v>36</v>
      </c>
      <c r="K21" s="33">
        <v>1360.21</v>
      </c>
      <c r="L21" s="24"/>
    </row>
    <row r="22" ht="20.1" customHeight="1">
      <c r="A22" s="25">
        <v>15</v>
      </c>
      <c r="B22" t="s" s="26">
        <v>46</v>
      </c>
      <c r="C22" s="27">
        <v>43543</v>
      </c>
      <c r="D22" t="s" s="28">
        <v>39</v>
      </c>
      <c r="E22" t="s" s="28">
        <v>47</v>
      </c>
      <c r="F22" t="s" s="28">
        <v>15</v>
      </c>
      <c r="G22" s="29"/>
      <c r="H22" t="s" s="30">
        <v>16</v>
      </c>
      <c r="I22" s="31"/>
      <c r="J22" t="s" s="32">
        <v>48</v>
      </c>
      <c r="K22" s="33">
        <v>1433.39</v>
      </c>
      <c r="L22" s="24"/>
    </row>
    <row r="23" ht="20.1" customHeight="1">
      <c r="A23" s="34">
        <v>16</v>
      </c>
      <c r="B23" t="s" s="35">
        <v>49</v>
      </c>
      <c r="C23" s="36">
        <v>43544</v>
      </c>
      <c r="D23" t="s" s="37">
        <v>39</v>
      </c>
      <c r="E23" t="s" s="37">
        <v>50</v>
      </c>
      <c r="F23" t="s" s="37">
        <v>15</v>
      </c>
      <c r="G23" s="38"/>
      <c r="H23" t="s" s="39">
        <v>16</v>
      </c>
      <c r="I23" s="31"/>
      <c r="J23" t="s" s="40">
        <v>51</v>
      </c>
      <c r="K23" s="33">
        <v>1581</v>
      </c>
      <c r="L23" s="24"/>
    </row>
    <row r="24" ht="20.1" customHeight="1">
      <c r="A24" s="25">
        <v>17</v>
      </c>
      <c r="B24" t="s" s="26">
        <v>26</v>
      </c>
      <c r="C24" s="27">
        <v>43557</v>
      </c>
      <c r="D24" t="s" s="28">
        <v>52</v>
      </c>
      <c r="E24" t="s" s="28">
        <v>27</v>
      </c>
      <c r="F24" t="s" s="28">
        <v>15</v>
      </c>
      <c r="G24" s="29"/>
      <c r="H24" t="s" s="30">
        <v>28</v>
      </c>
      <c r="I24" s="41">
        <v>923</v>
      </c>
      <c r="J24" t="s" s="32">
        <v>29</v>
      </c>
      <c r="K24" s="33">
        <v>1719.45</v>
      </c>
      <c r="L24" s="24"/>
    </row>
    <row r="25" ht="20.1" customHeight="1">
      <c r="A25" s="34">
        <v>18</v>
      </c>
      <c r="B25" t="s" s="35">
        <v>53</v>
      </c>
      <c r="C25" s="36">
        <v>43557</v>
      </c>
      <c r="D25" t="s" s="37">
        <v>52</v>
      </c>
      <c r="E25" t="s" s="37">
        <v>32</v>
      </c>
      <c r="F25" t="s" s="37">
        <v>15</v>
      </c>
      <c r="G25" s="38"/>
      <c r="H25" t="s" s="39">
        <v>16</v>
      </c>
      <c r="I25" s="31"/>
      <c r="J25" t="s" s="40">
        <v>33</v>
      </c>
      <c r="K25" s="33">
        <v>3271.22</v>
      </c>
      <c r="L25" s="24"/>
    </row>
    <row r="26" ht="20.1" customHeight="1">
      <c r="A26" s="25">
        <v>19</v>
      </c>
      <c r="B26" t="s" s="26">
        <v>26</v>
      </c>
      <c r="C26" s="27">
        <v>43559</v>
      </c>
      <c r="D26" t="s" s="28">
        <v>52</v>
      </c>
      <c r="E26" t="s" s="28">
        <v>34</v>
      </c>
      <c r="F26" t="s" s="28">
        <v>35</v>
      </c>
      <c r="G26" s="29"/>
      <c r="H26" t="s" s="30">
        <v>16</v>
      </c>
      <c r="I26" s="31"/>
      <c r="J26" t="s" s="32">
        <v>36</v>
      </c>
      <c r="K26" s="33">
        <v>1409.04</v>
      </c>
      <c r="L26" s="24"/>
    </row>
    <row r="27" ht="20.1" customHeight="1">
      <c r="A27" s="34">
        <v>20</v>
      </c>
      <c r="B27" t="s" s="35">
        <v>54</v>
      </c>
      <c r="C27" s="36">
        <v>43565</v>
      </c>
      <c r="D27" t="s" s="37">
        <v>52</v>
      </c>
      <c r="E27" t="s" s="37">
        <v>55</v>
      </c>
      <c r="F27" t="s" s="37">
        <v>15</v>
      </c>
      <c r="G27" s="38"/>
      <c r="H27" t="s" s="39">
        <v>16</v>
      </c>
      <c r="I27" s="31"/>
      <c r="J27" t="s" s="40">
        <v>48</v>
      </c>
      <c r="K27" s="33">
        <v>1805</v>
      </c>
      <c r="L27" s="24"/>
    </row>
    <row r="28" ht="20.1" customHeight="1">
      <c r="A28" s="25">
        <v>21</v>
      </c>
      <c r="B28" t="s" s="26">
        <v>49</v>
      </c>
      <c r="C28" s="27">
        <v>43579</v>
      </c>
      <c r="D28" t="s" s="28">
        <v>52</v>
      </c>
      <c r="E28" t="s" s="28">
        <v>50</v>
      </c>
      <c r="F28" t="s" s="28">
        <v>15</v>
      </c>
      <c r="G28" s="29"/>
      <c r="H28" t="s" s="30">
        <v>16</v>
      </c>
      <c r="I28" s="31"/>
      <c r="J28" t="s" s="32">
        <v>51</v>
      </c>
      <c r="K28" s="33">
        <v>1302</v>
      </c>
      <c r="L28" s="24"/>
    </row>
    <row r="29" ht="20.1" customHeight="1">
      <c r="A29" s="34">
        <v>22</v>
      </c>
      <c r="B29" t="s" s="35">
        <v>26</v>
      </c>
      <c r="C29" s="36">
        <v>43585</v>
      </c>
      <c r="D29" t="s" s="37">
        <v>52</v>
      </c>
      <c r="E29" t="s" s="37">
        <v>27</v>
      </c>
      <c r="F29" t="s" s="37">
        <v>15</v>
      </c>
      <c r="G29" s="38"/>
      <c r="H29" t="s" s="39">
        <v>28</v>
      </c>
      <c r="I29" s="41">
        <v>871</v>
      </c>
      <c r="J29" t="s" s="40">
        <v>29</v>
      </c>
      <c r="K29" s="33">
        <v>1633.06</v>
      </c>
      <c r="L29" s="24"/>
    </row>
    <row r="30" ht="20.1" customHeight="1">
      <c r="A30" s="25">
        <v>23</v>
      </c>
      <c r="B30" t="s" s="26">
        <v>26</v>
      </c>
      <c r="C30" s="27">
        <v>43585</v>
      </c>
      <c r="D30" t="s" s="28">
        <v>52</v>
      </c>
      <c r="E30" t="s" s="28">
        <v>34</v>
      </c>
      <c r="F30" t="s" s="28">
        <v>35</v>
      </c>
      <c r="G30" s="29"/>
      <c r="H30" t="s" s="30">
        <v>16</v>
      </c>
      <c r="I30" s="31"/>
      <c r="J30" t="s" s="32">
        <v>36</v>
      </c>
      <c r="K30" s="33">
        <v>1293.71</v>
      </c>
      <c r="L30" s="24"/>
    </row>
    <row r="31" ht="20.1" customHeight="1">
      <c r="A31" s="34">
        <v>24</v>
      </c>
      <c r="B31" t="s" s="35">
        <v>26</v>
      </c>
      <c r="C31" s="36">
        <v>43602</v>
      </c>
      <c r="D31" t="s" s="37">
        <v>56</v>
      </c>
      <c r="E31" t="s" s="37">
        <v>27</v>
      </c>
      <c r="F31" t="s" s="37">
        <v>15</v>
      </c>
      <c r="G31" s="38"/>
      <c r="H31" t="s" s="39">
        <v>28</v>
      </c>
      <c r="I31" s="41">
        <v>905</v>
      </c>
      <c r="J31" t="s" s="40">
        <v>29</v>
      </c>
      <c r="K31" s="33">
        <v>1692.56</v>
      </c>
      <c r="L31" s="24"/>
    </row>
    <row r="32" ht="20.1" customHeight="1">
      <c r="A32" s="25">
        <v>25</v>
      </c>
      <c r="B32" t="s" s="26">
        <v>57</v>
      </c>
      <c r="C32" s="27">
        <v>43608</v>
      </c>
      <c r="D32" t="s" s="28">
        <v>56</v>
      </c>
      <c r="E32" t="s" s="28">
        <v>32</v>
      </c>
      <c r="F32" t="s" s="28">
        <v>15</v>
      </c>
      <c r="G32" s="29"/>
      <c r="H32" t="s" s="30">
        <v>16</v>
      </c>
      <c r="I32" s="31"/>
      <c r="J32" t="s" s="32">
        <v>33</v>
      </c>
      <c r="K32" s="33">
        <v>5481.45</v>
      </c>
      <c r="L32" s="24"/>
    </row>
    <row r="33" ht="20.1" customHeight="1">
      <c r="A33" s="34">
        <v>26</v>
      </c>
      <c r="B33" t="s" s="35">
        <v>58</v>
      </c>
      <c r="C33" s="36">
        <v>43609</v>
      </c>
      <c r="D33" t="s" s="37">
        <v>56</v>
      </c>
      <c r="E33" t="s" s="37">
        <v>27</v>
      </c>
      <c r="F33" t="s" s="37">
        <v>15</v>
      </c>
      <c r="G33" s="38"/>
      <c r="H33" t="s" s="39">
        <v>16</v>
      </c>
      <c r="I33" s="31"/>
      <c r="J33" t="s" s="40">
        <v>59</v>
      </c>
      <c r="K33" s="33">
        <v>3170</v>
      </c>
      <c r="L33" s="24"/>
    </row>
    <row r="34" ht="20.1" customHeight="1">
      <c r="A34" s="25">
        <v>27</v>
      </c>
      <c r="B34" t="s" s="26">
        <v>26</v>
      </c>
      <c r="C34" s="27">
        <v>43619</v>
      </c>
      <c r="D34" t="s" s="28">
        <v>60</v>
      </c>
      <c r="E34" t="s" s="28">
        <v>34</v>
      </c>
      <c r="F34" t="s" s="28">
        <v>35</v>
      </c>
      <c r="G34" s="29"/>
      <c r="H34" t="s" s="30">
        <v>16</v>
      </c>
      <c r="I34" s="31"/>
      <c r="J34" t="s" s="32">
        <v>36</v>
      </c>
      <c r="K34" s="33">
        <v>1303.75</v>
      </c>
      <c r="L34" s="24"/>
    </row>
    <row r="35" ht="20.1" customHeight="1">
      <c r="A35" s="34">
        <v>28</v>
      </c>
      <c r="B35" t="s" s="35">
        <v>26</v>
      </c>
      <c r="C35" s="36">
        <v>43634</v>
      </c>
      <c r="D35" t="s" s="37">
        <v>60</v>
      </c>
      <c r="E35" t="s" s="37">
        <v>27</v>
      </c>
      <c r="F35" t="s" s="37">
        <v>15</v>
      </c>
      <c r="G35" s="38"/>
      <c r="H35" t="s" s="39">
        <v>28</v>
      </c>
      <c r="I35" s="41">
        <v>876</v>
      </c>
      <c r="J35" t="s" s="40">
        <v>29</v>
      </c>
      <c r="K35" s="33">
        <v>1647.21</v>
      </c>
      <c r="L35" s="24"/>
    </row>
    <row r="36" ht="20.1" customHeight="1">
      <c r="A36" s="25">
        <v>29</v>
      </c>
      <c r="B36" t="s" s="26">
        <v>22</v>
      </c>
      <c r="C36" s="27">
        <v>43636</v>
      </c>
      <c r="D36" t="s" s="28">
        <v>60</v>
      </c>
      <c r="E36" t="s" s="28">
        <v>44</v>
      </c>
      <c r="F36" t="s" s="28">
        <v>15</v>
      </c>
      <c r="G36" s="29"/>
      <c r="H36" t="s" s="30">
        <v>24</v>
      </c>
      <c r="I36" s="41">
        <v>1257</v>
      </c>
      <c r="J36" t="s" s="32">
        <v>41</v>
      </c>
      <c r="K36" s="33">
        <v>854.76</v>
      </c>
      <c r="L36" s="24"/>
    </row>
    <row r="37" ht="20.1" customHeight="1">
      <c r="A37" s="34">
        <v>30</v>
      </c>
      <c r="B37" t="s" s="35">
        <v>49</v>
      </c>
      <c r="C37" s="36">
        <v>43641</v>
      </c>
      <c r="D37" t="s" s="37">
        <v>60</v>
      </c>
      <c r="E37" t="s" s="37">
        <v>50</v>
      </c>
      <c r="F37" t="s" s="37">
        <v>15</v>
      </c>
      <c r="G37" s="38"/>
      <c r="H37" t="s" s="39">
        <v>16</v>
      </c>
      <c r="I37" s="31"/>
      <c r="J37" t="s" s="40">
        <v>51</v>
      </c>
      <c r="K37" s="33">
        <v>1350</v>
      </c>
      <c r="L37" s="24"/>
    </row>
    <row r="38" ht="20.1" customHeight="1">
      <c r="A38" s="25">
        <v>31</v>
      </c>
      <c r="B38" t="s" s="26">
        <v>58</v>
      </c>
      <c r="C38" s="27">
        <v>43648</v>
      </c>
      <c r="D38" t="s" s="28">
        <v>61</v>
      </c>
      <c r="E38" t="s" s="28">
        <v>27</v>
      </c>
      <c r="F38" t="s" s="28">
        <v>15</v>
      </c>
      <c r="G38" s="29"/>
      <c r="H38" t="s" s="30">
        <v>16</v>
      </c>
      <c r="I38" s="31"/>
      <c r="J38" t="s" s="32">
        <v>59</v>
      </c>
      <c r="K38" s="33">
        <v>3147.68</v>
      </c>
      <c r="L38" s="24"/>
    </row>
    <row r="39" ht="20.1" customHeight="1">
      <c r="A39" s="34">
        <v>32</v>
      </c>
      <c r="B39" t="s" s="35">
        <v>62</v>
      </c>
      <c r="C39" s="36">
        <v>43648</v>
      </c>
      <c r="D39" t="s" s="37">
        <v>61</v>
      </c>
      <c r="E39" t="s" s="37">
        <v>50</v>
      </c>
      <c r="F39" t="s" s="37">
        <v>15</v>
      </c>
      <c r="G39" s="38"/>
      <c r="H39" t="s" s="39">
        <v>16</v>
      </c>
      <c r="I39" s="31"/>
      <c r="J39" t="s" s="40">
        <v>59</v>
      </c>
      <c r="K39" s="33">
        <v>1700</v>
      </c>
      <c r="L39" s="24"/>
    </row>
    <row r="40" ht="20.1" customHeight="1">
      <c r="A40" s="25">
        <v>33</v>
      </c>
      <c r="B40" t="s" s="26">
        <v>22</v>
      </c>
      <c r="C40" s="27">
        <v>43657</v>
      </c>
      <c r="D40" t="s" s="28">
        <v>61</v>
      </c>
      <c r="E40" t="s" s="28">
        <v>63</v>
      </c>
      <c r="F40" t="s" s="28">
        <v>15</v>
      </c>
      <c r="G40" s="29"/>
      <c r="H40" t="s" s="30">
        <v>24</v>
      </c>
      <c r="I40" s="41">
        <v>2700</v>
      </c>
      <c r="J40" t="s" s="32">
        <v>41</v>
      </c>
      <c r="K40" s="33">
        <v>1039</v>
      </c>
      <c r="L40" s="24"/>
    </row>
    <row r="41" ht="20.1" customHeight="1">
      <c r="A41" s="34">
        <v>34</v>
      </c>
      <c r="B41" t="s" s="35">
        <v>26</v>
      </c>
      <c r="C41" s="36">
        <v>43657</v>
      </c>
      <c r="D41" t="s" s="37">
        <v>61</v>
      </c>
      <c r="E41" t="s" s="37">
        <v>27</v>
      </c>
      <c r="F41" t="s" s="37">
        <v>15</v>
      </c>
      <c r="G41" s="38"/>
      <c r="H41" t="s" s="39">
        <v>28</v>
      </c>
      <c r="I41" s="41">
        <v>929</v>
      </c>
      <c r="J41" t="s" s="40">
        <v>29</v>
      </c>
      <c r="K41" s="33">
        <v>1726.61</v>
      </c>
      <c r="L41" s="24"/>
    </row>
    <row r="42" ht="20.1" customHeight="1">
      <c r="A42" s="25">
        <v>35</v>
      </c>
      <c r="B42" t="s" s="26">
        <v>26</v>
      </c>
      <c r="C42" s="27">
        <v>43657</v>
      </c>
      <c r="D42" t="s" s="28">
        <v>61</v>
      </c>
      <c r="E42" t="s" s="28">
        <v>34</v>
      </c>
      <c r="F42" t="s" s="28">
        <v>35</v>
      </c>
      <c r="G42" s="29"/>
      <c r="H42" t="s" s="30">
        <v>16</v>
      </c>
      <c r="I42" s="31"/>
      <c r="J42" t="s" s="32">
        <v>36</v>
      </c>
      <c r="K42" s="33">
        <v>1308.01</v>
      </c>
      <c r="L42" s="24"/>
    </row>
    <row r="43" ht="20.1" customHeight="1">
      <c r="A43" s="34">
        <v>36</v>
      </c>
      <c r="B43" t="s" s="35">
        <v>64</v>
      </c>
      <c r="C43" s="36">
        <v>43664</v>
      </c>
      <c r="D43" t="s" s="37">
        <v>61</v>
      </c>
      <c r="E43" t="s" s="37">
        <v>27</v>
      </c>
      <c r="F43" t="s" s="37">
        <v>15</v>
      </c>
      <c r="G43" s="38"/>
      <c r="H43" t="s" s="39">
        <v>16</v>
      </c>
      <c r="I43" s="31"/>
      <c r="J43" t="s" s="40">
        <v>59</v>
      </c>
      <c r="K43" s="33">
        <v>2748</v>
      </c>
      <c r="L43" s="24"/>
    </row>
    <row r="44" ht="20.1" customHeight="1">
      <c r="A44" s="25">
        <v>37</v>
      </c>
      <c r="B44" t="s" s="26">
        <v>26</v>
      </c>
      <c r="C44" s="27">
        <v>43679</v>
      </c>
      <c r="D44" t="s" s="28">
        <v>65</v>
      </c>
      <c r="E44" t="s" s="28">
        <v>34</v>
      </c>
      <c r="F44" t="s" s="28">
        <v>35</v>
      </c>
      <c r="G44" s="29"/>
      <c r="H44" t="s" s="30">
        <v>16</v>
      </c>
      <c r="I44" s="31"/>
      <c r="J44" t="s" s="32">
        <v>36</v>
      </c>
      <c r="K44" s="33">
        <v>1312.67</v>
      </c>
      <c r="L44" s="24"/>
    </row>
    <row r="45" ht="20.1" customHeight="1">
      <c r="A45" s="34">
        <v>38</v>
      </c>
      <c r="B45" t="s" s="35">
        <v>66</v>
      </c>
      <c r="C45" s="36">
        <v>43684</v>
      </c>
      <c r="D45" t="s" s="37">
        <v>65</v>
      </c>
      <c r="E45" t="s" s="37">
        <v>27</v>
      </c>
      <c r="F45" t="s" s="37">
        <v>15</v>
      </c>
      <c r="G45" s="38"/>
      <c r="H45" t="s" s="39">
        <v>16</v>
      </c>
      <c r="I45" s="31"/>
      <c r="J45" t="s" s="40">
        <v>59</v>
      </c>
      <c r="K45" s="33">
        <v>1898.62</v>
      </c>
      <c r="L45" s="24"/>
    </row>
    <row r="46" ht="20.1" customHeight="1">
      <c r="A46" s="25">
        <v>39</v>
      </c>
      <c r="B46" t="s" s="26">
        <v>67</v>
      </c>
      <c r="C46" s="27">
        <v>43686</v>
      </c>
      <c r="D46" t="s" s="28">
        <v>65</v>
      </c>
      <c r="E46" t="s" s="28">
        <v>68</v>
      </c>
      <c r="F46" t="s" s="28">
        <v>15</v>
      </c>
      <c r="G46" s="29"/>
      <c r="H46" t="s" s="30">
        <v>16</v>
      </c>
      <c r="I46" s="31"/>
      <c r="J46" t="s" s="32">
        <v>69</v>
      </c>
      <c r="K46" s="33">
        <v>3780.45</v>
      </c>
      <c r="L46" s="24"/>
    </row>
    <row r="47" ht="20.1" customHeight="1">
      <c r="A47" s="34">
        <v>40</v>
      </c>
      <c r="B47" t="s" s="35">
        <v>70</v>
      </c>
      <c r="C47" s="36">
        <v>43696</v>
      </c>
      <c r="D47" t="s" s="37">
        <v>65</v>
      </c>
      <c r="E47" t="s" s="37">
        <v>14</v>
      </c>
      <c r="F47" t="s" s="37">
        <v>15</v>
      </c>
      <c r="G47" s="38"/>
      <c r="H47" t="s" s="39">
        <v>16</v>
      </c>
      <c r="I47" s="31"/>
      <c r="J47" t="s" s="40">
        <v>17</v>
      </c>
      <c r="K47" s="33">
        <v>3463.55</v>
      </c>
      <c r="L47" s="24"/>
    </row>
    <row r="48" ht="20.1" customHeight="1">
      <c r="A48" s="25">
        <v>41</v>
      </c>
      <c r="B48" t="s" s="26">
        <v>26</v>
      </c>
      <c r="C48" s="27">
        <v>43700</v>
      </c>
      <c r="D48" t="s" s="28">
        <v>65</v>
      </c>
      <c r="E48" t="s" s="28">
        <v>27</v>
      </c>
      <c r="F48" t="s" s="28">
        <v>15</v>
      </c>
      <c r="G48" s="29"/>
      <c r="H48" t="s" s="30">
        <v>28</v>
      </c>
      <c r="I48" s="41">
        <v>912</v>
      </c>
      <c r="J48" t="s" s="32">
        <v>29</v>
      </c>
      <c r="K48" s="33">
        <v>1726.79</v>
      </c>
      <c r="L48" s="24"/>
    </row>
    <row r="49" ht="20.1" customHeight="1">
      <c r="A49" s="34">
        <v>42</v>
      </c>
      <c r="B49" t="s" s="35">
        <v>71</v>
      </c>
      <c r="C49" s="36">
        <v>43710</v>
      </c>
      <c r="D49" t="s" s="37">
        <v>72</v>
      </c>
      <c r="E49" t="s" s="37">
        <v>50</v>
      </c>
      <c r="F49" t="s" s="37">
        <v>15</v>
      </c>
      <c r="G49" s="38"/>
      <c r="H49" t="s" s="39">
        <v>16</v>
      </c>
      <c r="I49" s="31"/>
      <c r="J49" t="s" s="40">
        <v>51</v>
      </c>
      <c r="K49" s="33">
        <v>1815</v>
      </c>
      <c r="L49" s="24"/>
    </row>
    <row r="50" ht="20.1" customHeight="1">
      <c r="A50" s="25">
        <v>43</v>
      </c>
      <c r="B50" t="s" s="26">
        <v>73</v>
      </c>
      <c r="C50" s="27">
        <v>43719</v>
      </c>
      <c r="D50" t="s" s="28">
        <v>72</v>
      </c>
      <c r="E50" t="s" s="28">
        <v>74</v>
      </c>
      <c r="F50" t="s" s="28">
        <v>15</v>
      </c>
      <c r="G50" s="29"/>
      <c r="H50" t="s" s="30">
        <v>16</v>
      </c>
      <c r="I50" s="31"/>
      <c r="J50" t="s" s="32">
        <v>75</v>
      </c>
      <c r="K50" s="33">
        <v>2000</v>
      </c>
      <c r="L50" s="24"/>
    </row>
    <row r="51" ht="20.1" customHeight="1">
      <c r="A51" s="34">
        <v>44</v>
      </c>
      <c r="B51" t="s" s="35">
        <v>76</v>
      </c>
      <c r="C51" s="36">
        <v>43725</v>
      </c>
      <c r="D51" t="s" s="37">
        <v>72</v>
      </c>
      <c r="E51" t="s" s="37">
        <v>77</v>
      </c>
      <c r="F51" t="s" s="37">
        <v>15</v>
      </c>
      <c r="G51" s="38"/>
      <c r="H51" t="s" s="39">
        <v>16</v>
      </c>
      <c r="I51" s="31"/>
      <c r="J51" t="s" s="40">
        <v>78</v>
      </c>
      <c r="K51" s="33">
        <v>869.77</v>
      </c>
      <c r="L51" s="24"/>
    </row>
    <row r="52" ht="20.1" customHeight="1">
      <c r="A52" s="25">
        <v>45</v>
      </c>
      <c r="B52" t="s" s="26">
        <v>76</v>
      </c>
      <c r="C52" s="27">
        <v>43725</v>
      </c>
      <c r="D52" t="s" s="28">
        <v>72</v>
      </c>
      <c r="E52" t="s" s="28">
        <v>77</v>
      </c>
      <c r="F52" t="s" s="28">
        <v>15</v>
      </c>
      <c r="G52" s="29"/>
      <c r="H52" t="s" s="30">
        <v>16</v>
      </c>
      <c r="I52" s="31"/>
      <c r="J52" t="s" s="32">
        <v>79</v>
      </c>
      <c r="K52" s="33">
        <v>861.9</v>
      </c>
      <c r="L52" s="24"/>
    </row>
    <row r="53" ht="20.1" customHeight="1">
      <c r="A53" s="34">
        <v>46</v>
      </c>
      <c r="B53" t="s" s="35">
        <v>26</v>
      </c>
      <c r="C53" s="36">
        <v>43728</v>
      </c>
      <c r="D53" t="s" s="37">
        <v>72</v>
      </c>
      <c r="E53" t="s" s="37">
        <v>34</v>
      </c>
      <c r="F53" t="s" s="37">
        <v>35</v>
      </c>
      <c r="G53" s="38"/>
      <c r="H53" t="s" s="39">
        <v>16</v>
      </c>
      <c r="I53" s="31"/>
      <c r="J53" t="s" s="40">
        <v>36</v>
      </c>
      <c r="K53" s="33">
        <v>1332.37</v>
      </c>
      <c r="L53" s="24"/>
    </row>
    <row r="54" ht="20.1" customHeight="1">
      <c r="A54" s="25">
        <v>47</v>
      </c>
      <c r="B54" t="s" s="26">
        <v>80</v>
      </c>
      <c r="C54" s="27">
        <v>43738</v>
      </c>
      <c r="D54" t="s" s="28">
        <v>72</v>
      </c>
      <c r="E54" t="s" s="28">
        <v>32</v>
      </c>
      <c r="F54" t="s" s="28">
        <v>15</v>
      </c>
      <c r="G54" s="29"/>
      <c r="H54" t="s" s="30">
        <v>81</v>
      </c>
      <c r="I54" s="41">
        <v>904</v>
      </c>
      <c r="J54" t="s" s="32">
        <v>82</v>
      </c>
      <c r="K54" s="33">
        <v>1901.945</v>
      </c>
      <c r="L54" s="24"/>
    </row>
    <row r="55" ht="20.1" customHeight="1">
      <c r="A55" s="34">
        <v>48</v>
      </c>
      <c r="B55" t="s" s="35">
        <v>26</v>
      </c>
      <c r="C55" s="36">
        <v>43738</v>
      </c>
      <c r="D55" t="s" s="37">
        <v>72</v>
      </c>
      <c r="E55" t="s" s="37">
        <v>27</v>
      </c>
      <c r="F55" t="s" s="37">
        <v>15</v>
      </c>
      <c r="G55" s="38"/>
      <c r="H55" t="s" s="39">
        <v>28</v>
      </c>
      <c r="I55" s="41">
        <v>863</v>
      </c>
      <c r="J55" t="s" s="40">
        <v>29</v>
      </c>
      <c r="K55" s="33">
        <v>1593.67</v>
      </c>
      <c r="L55" s="24"/>
    </row>
    <row r="56" ht="20.1" customHeight="1">
      <c r="A56" s="25">
        <v>49</v>
      </c>
      <c r="B56" t="s" s="26">
        <v>83</v>
      </c>
      <c r="C56" s="27">
        <v>43738</v>
      </c>
      <c r="D56" t="s" s="28">
        <v>72</v>
      </c>
      <c r="E56" t="s" s="28">
        <v>84</v>
      </c>
      <c r="F56" t="s" s="28">
        <v>15</v>
      </c>
      <c r="G56" s="29"/>
      <c r="H56" t="s" s="30">
        <v>16</v>
      </c>
      <c r="I56" s="31"/>
      <c r="J56" t="s" s="32">
        <v>85</v>
      </c>
      <c r="K56" s="33">
        <v>1249.4</v>
      </c>
      <c r="L56" s="24"/>
    </row>
    <row r="57" ht="20.1" customHeight="1">
      <c r="A57" s="34">
        <v>50</v>
      </c>
      <c r="B57" t="s" s="35">
        <v>86</v>
      </c>
      <c r="C57" s="36">
        <v>43739</v>
      </c>
      <c r="D57" t="s" s="37">
        <v>87</v>
      </c>
      <c r="E57" t="s" s="37">
        <v>14</v>
      </c>
      <c r="F57" t="s" s="37">
        <v>15</v>
      </c>
      <c r="G57" s="38"/>
      <c r="H57" t="s" s="39">
        <v>16</v>
      </c>
      <c r="I57" s="31"/>
      <c r="J57" t="s" s="40">
        <v>17</v>
      </c>
      <c r="K57" s="33">
        <v>3504.5</v>
      </c>
      <c r="L57" s="24"/>
    </row>
    <row r="58" ht="20.1" customHeight="1">
      <c r="A58" s="25">
        <v>51</v>
      </c>
      <c r="B58" t="s" s="26">
        <v>88</v>
      </c>
      <c r="C58" s="27">
        <v>43745</v>
      </c>
      <c r="D58" t="s" s="28">
        <v>87</v>
      </c>
      <c r="E58" t="s" s="28">
        <v>89</v>
      </c>
      <c r="F58" t="s" s="28">
        <v>15</v>
      </c>
      <c r="G58" s="29"/>
      <c r="H58" t="s" s="30">
        <v>16</v>
      </c>
      <c r="I58" s="31"/>
      <c r="J58" t="s" s="32">
        <v>33</v>
      </c>
      <c r="K58" s="33">
        <v>2743.94</v>
      </c>
      <c r="L58" s="24"/>
    </row>
    <row r="59" ht="20.1" customHeight="1">
      <c r="A59" s="34">
        <v>52</v>
      </c>
      <c r="B59" t="s" s="35">
        <v>26</v>
      </c>
      <c r="C59" s="36">
        <v>43748</v>
      </c>
      <c r="D59" t="s" s="37">
        <v>87</v>
      </c>
      <c r="E59" t="s" s="37">
        <v>34</v>
      </c>
      <c r="F59" t="s" s="37">
        <v>35</v>
      </c>
      <c r="G59" s="38"/>
      <c r="H59" t="s" s="39">
        <v>16</v>
      </c>
      <c r="I59" s="31"/>
      <c r="J59" t="s" s="40">
        <v>36</v>
      </c>
      <c r="K59" s="33">
        <v>1372.73</v>
      </c>
      <c r="L59" s="24"/>
    </row>
    <row r="60" ht="20.1" customHeight="1">
      <c r="A60" s="25">
        <v>53</v>
      </c>
      <c r="B60" t="s" s="26">
        <v>62</v>
      </c>
      <c r="C60" s="27">
        <v>43763</v>
      </c>
      <c r="D60" t="s" s="28">
        <v>87</v>
      </c>
      <c r="E60" t="s" s="28">
        <v>27</v>
      </c>
      <c r="F60" t="s" s="28">
        <v>15</v>
      </c>
      <c r="G60" s="29"/>
      <c r="H60" t="s" s="30">
        <v>16</v>
      </c>
      <c r="I60" s="31"/>
      <c r="J60" t="s" s="32">
        <v>59</v>
      </c>
      <c r="K60" s="33">
        <v>3005</v>
      </c>
      <c r="L60" s="24"/>
    </row>
    <row r="61" ht="20.1" customHeight="1">
      <c r="A61" s="34">
        <v>54</v>
      </c>
      <c r="B61" t="s" s="35">
        <v>26</v>
      </c>
      <c r="C61" s="36">
        <v>43770</v>
      </c>
      <c r="D61" t="s" s="37">
        <v>90</v>
      </c>
      <c r="E61" t="s" s="37">
        <v>27</v>
      </c>
      <c r="F61" t="s" s="37">
        <v>15</v>
      </c>
      <c r="G61" s="38"/>
      <c r="H61" t="s" s="39">
        <v>28</v>
      </c>
      <c r="I61" s="41">
        <v>988</v>
      </c>
      <c r="J61" t="s" s="40">
        <v>29</v>
      </c>
      <c r="K61" s="33">
        <v>1718.78</v>
      </c>
      <c r="L61" s="24"/>
    </row>
    <row r="62" ht="20.1" customHeight="1">
      <c r="A62" s="25">
        <v>55</v>
      </c>
      <c r="B62" t="s" s="26">
        <v>49</v>
      </c>
      <c r="C62" s="27">
        <v>43773</v>
      </c>
      <c r="D62" t="s" s="28">
        <v>90</v>
      </c>
      <c r="E62" t="s" s="28">
        <v>50</v>
      </c>
      <c r="F62" t="s" s="28">
        <v>15</v>
      </c>
      <c r="G62" s="29"/>
      <c r="H62" t="s" s="30">
        <v>16</v>
      </c>
      <c r="I62" s="31"/>
      <c r="J62" t="s" s="32">
        <v>51</v>
      </c>
      <c r="K62" s="33">
        <v>1290</v>
      </c>
      <c r="L62" s="24"/>
    </row>
    <row r="63" ht="20.1" customHeight="1">
      <c r="A63" s="34">
        <v>56</v>
      </c>
      <c r="B63" t="s" s="35">
        <v>91</v>
      </c>
      <c r="C63" s="36">
        <v>43774</v>
      </c>
      <c r="D63" t="s" s="37">
        <v>90</v>
      </c>
      <c r="E63" t="s" s="37">
        <v>68</v>
      </c>
      <c r="F63" t="s" s="37">
        <v>15</v>
      </c>
      <c r="G63" s="38"/>
      <c r="H63" t="s" s="39">
        <v>16</v>
      </c>
      <c r="I63" s="31"/>
      <c r="J63" t="s" s="40">
        <v>92</v>
      </c>
      <c r="K63" s="33">
        <v>1266.75</v>
      </c>
      <c r="L63" s="24"/>
    </row>
    <row r="64" ht="20.1" customHeight="1">
      <c r="A64" s="25">
        <v>57</v>
      </c>
      <c r="B64" t="s" s="26">
        <v>93</v>
      </c>
      <c r="C64" s="27">
        <v>43784</v>
      </c>
      <c r="D64" t="s" s="28">
        <v>90</v>
      </c>
      <c r="E64" t="s" s="28">
        <v>94</v>
      </c>
      <c r="F64" t="s" s="28">
        <v>15</v>
      </c>
      <c r="G64" s="29"/>
      <c r="H64" t="s" s="30">
        <v>24</v>
      </c>
      <c r="I64" s="41">
        <v>890</v>
      </c>
      <c r="J64" t="s" s="32">
        <v>25</v>
      </c>
      <c r="K64" s="33">
        <v>1049.4</v>
      </c>
      <c r="L64" s="24"/>
    </row>
    <row r="65" ht="20.1" customHeight="1">
      <c r="A65" s="34">
        <v>58</v>
      </c>
      <c r="B65" t="s" s="35">
        <v>26</v>
      </c>
      <c r="C65" s="36">
        <v>43784</v>
      </c>
      <c r="D65" t="s" s="37">
        <v>90</v>
      </c>
      <c r="E65" t="s" s="37">
        <v>27</v>
      </c>
      <c r="F65" t="s" s="37">
        <v>15</v>
      </c>
      <c r="G65" s="38"/>
      <c r="H65" t="s" s="39">
        <v>28</v>
      </c>
      <c r="I65" s="41">
        <v>864</v>
      </c>
      <c r="J65" t="s" s="40">
        <v>29</v>
      </c>
      <c r="K65" s="33">
        <v>1692.16</v>
      </c>
      <c r="L65" s="24"/>
    </row>
    <row r="66" ht="20.1" customHeight="1">
      <c r="A66" s="25">
        <v>59</v>
      </c>
      <c r="B66" t="s" s="26">
        <v>30</v>
      </c>
      <c r="C66" s="27">
        <v>43785</v>
      </c>
      <c r="D66" t="s" s="28">
        <v>90</v>
      </c>
      <c r="E66" t="s" s="28">
        <v>23</v>
      </c>
      <c r="F66" t="s" s="28">
        <v>15</v>
      </c>
      <c r="G66" s="29"/>
      <c r="H66" t="s" s="30">
        <v>24</v>
      </c>
      <c r="I66" s="41">
        <v>866</v>
      </c>
      <c r="J66" t="s" s="32">
        <v>25</v>
      </c>
      <c r="K66" s="33">
        <v>1323</v>
      </c>
      <c r="L66" s="24"/>
    </row>
    <row r="67" ht="20.1" customHeight="1">
      <c r="A67" s="34">
        <v>60</v>
      </c>
      <c r="B67" t="s" s="35">
        <v>95</v>
      </c>
      <c r="C67" s="36">
        <v>43790</v>
      </c>
      <c r="D67" t="s" s="37">
        <v>90</v>
      </c>
      <c r="E67" t="s" s="37">
        <v>27</v>
      </c>
      <c r="F67" t="s" s="37">
        <v>15</v>
      </c>
      <c r="G67" s="38"/>
      <c r="H67" t="s" s="39">
        <v>16</v>
      </c>
      <c r="I67" s="31"/>
      <c r="J67" t="s" s="40">
        <v>59</v>
      </c>
      <c r="K67" s="33">
        <v>2201</v>
      </c>
      <c r="L67" s="24"/>
    </row>
    <row r="68" ht="20.1" customHeight="1">
      <c r="A68" s="25">
        <v>61</v>
      </c>
      <c r="B68" t="s" s="26">
        <v>96</v>
      </c>
      <c r="C68" s="27">
        <v>43798</v>
      </c>
      <c r="D68" t="s" s="28">
        <v>90</v>
      </c>
      <c r="E68" t="s" s="28">
        <v>89</v>
      </c>
      <c r="F68" t="s" s="28">
        <v>15</v>
      </c>
      <c r="G68" s="29"/>
      <c r="H68" t="s" s="30">
        <v>16</v>
      </c>
      <c r="I68" s="31"/>
      <c r="J68" t="s" s="32">
        <v>33</v>
      </c>
      <c r="K68" s="33">
        <v>4918.25</v>
      </c>
      <c r="L68" s="24"/>
    </row>
    <row r="69" ht="20.1" customHeight="1">
      <c r="A69" s="34">
        <v>62</v>
      </c>
      <c r="B69" t="s" s="35">
        <v>49</v>
      </c>
      <c r="C69" s="36">
        <v>43805</v>
      </c>
      <c r="D69" t="s" s="37">
        <v>97</v>
      </c>
      <c r="E69" t="s" s="37">
        <v>50</v>
      </c>
      <c r="F69" t="s" s="37">
        <v>15</v>
      </c>
      <c r="G69" s="38"/>
      <c r="H69" t="s" s="39">
        <v>16</v>
      </c>
      <c r="I69" s="31"/>
      <c r="J69" t="s" s="40">
        <v>51</v>
      </c>
      <c r="K69" s="33">
        <v>1398</v>
      </c>
      <c r="L69" s="24"/>
    </row>
    <row r="70" ht="20.1" customHeight="1">
      <c r="A70" s="25">
        <v>63</v>
      </c>
      <c r="B70" t="s" s="26">
        <v>26</v>
      </c>
      <c r="C70" s="27">
        <v>43805</v>
      </c>
      <c r="D70" t="s" s="28">
        <v>97</v>
      </c>
      <c r="E70" t="s" s="28">
        <v>34</v>
      </c>
      <c r="F70" t="s" s="28">
        <v>35</v>
      </c>
      <c r="G70" s="29"/>
      <c r="H70" t="s" s="30">
        <v>16</v>
      </c>
      <c r="I70" s="31"/>
      <c r="J70" t="s" s="32">
        <v>36</v>
      </c>
      <c r="K70" s="33">
        <v>1374.72</v>
      </c>
      <c r="L70" s="24"/>
    </row>
    <row r="71" ht="20.1" customHeight="1">
      <c r="A71" s="34">
        <v>64</v>
      </c>
      <c r="B71" t="s" s="35">
        <v>30</v>
      </c>
      <c r="C71" s="36">
        <v>43809</v>
      </c>
      <c r="D71" t="s" s="37">
        <v>97</v>
      </c>
      <c r="E71" t="s" s="37">
        <v>23</v>
      </c>
      <c r="F71" t="s" s="37">
        <v>15</v>
      </c>
      <c r="G71" s="38"/>
      <c r="H71" t="s" s="39">
        <v>24</v>
      </c>
      <c r="I71" s="41">
        <v>692</v>
      </c>
      <c r="J71" t="s" s="40">
        <v>25</v>
      </c>
      <c r="K71" s="33">
        <v>1076</v>
      </c>
      <c r="L71" s="24"/>
    </row>
    <row r="72" ht="20.1" customHeight="1">
      <c r="A72" s="25">
        <v>65</v>
      </c>
      <c r="B72" t="s" s="26">
        <v>26</v>
      </c>
      <c r="C72" s="27">
        <v>43815</v>
      </c>
      <c r="D72" t="s" s="28">
        <v>97</v>
      </c>
      <c r="E72" t="s" s="28">
        <v>27</v>
      </c>
      <c r="F72" t="s" s="28">
        <v>15</v>
      </c>
      <c r="G72" s="29"/>
      <c r="H72" t="s" s="30">
        <v>28</v>
      </c>
      <c r="I72" s="41">
        <v>877</v>
      </c>
      <c r="J72" t="s" s="32">
        <v>29</v>
      </c>
      <c r="K72" s="33">
        <v>1702.16</v>
      </c>
      <c r="L72" s="24"/>
    </row>
    <row r="73" ht="20.1" customHeight="1">
      <c r="A73" s="34">
        <v>66</v>
      </c>
      <c r="B73" t="s" s="35">
        <v>98</v>
      </c>
      <c r="C73" s="36">
        <v>43822</v>
      </c>
      <c r="D73" t="s" s="37">
        <v>97</v>
      </c>
      <c r="E73" t="s" s="37">
        <v>99</v>
      </c>
      <c r="F73" t="s" s="37">
        <v>15</v>
      </c>
      <c r="G73" s="38"/>
      <c r="H73" t="s" s="39">
        <v>24</v>
      </c>
      <c r="I73" s="41">
        <v>1771</v>
      </c>
      <c r="J73" t="s" s="40">
        <v>25</v>
      </c>
      <c r="K73" s="33">
        <v>2651.67</v>
      </c>
      <c r="L73" s="24"/>
    </row>
    <row r="74" ht="20.1" customHeight="1">
      <c r="A74" s="25">
        <v>67</v>
      </c>
      <c r="B74" t="s" s="26">
        <v>95</v>
      </c>
      <c r="C74" s="27">
        <v>43823</v>
      </c>
      <c r="D74" t="s" s="28">
        <v>97</v>
      </c>
      <c r="E74" t="s" s="28">
        <v>27</v>
      </c>
      <c r="F74" t="s" s="28">
        <v>15</v>
      </c>
      <c r="G74" s="29"/>
      <c r="H74" t="s" s="30">
        <v>16</v>
      </c>
      <c r="I74" s="31"/>
      <c r="J74" t="s" s="32">
        <v>59</v>
      </c>
      <c r="K74" s="33">
        <v>2925.23</v>
      </c>
      <c r="L74" s="24"/>
    </row>
    <row r="75" ht="20.1" customHeight="1">
      <c r="A75" s="34">
        <v>68</v>
      </c>
      <c r="B75" t="s" s="35">
        <v>30</v>
      </c>
      <c r="C75" s="36">
        <v>43827</v>
      </c>
      <c r="D75" t="s" s="37">
        <v>97</v>
      </c>
      <c r="E75" t="s" s="37">
        <v>23</v>
      </c>
      <c r="F75" t="s" s="37">
        <v>15</v>
      </c>
      <c r="G75" s="38"/>
      <c r="H75" t="s" s="39">
        <v>24</v>
      </c>
      <c r="I75" s="41">
        <v>1180</v>
      </c>
      <c r="J75" t="s" s="40">
        <v>25</v>
      </c>
      <c r="K75" s="33">
        <v>1751.12</v>
      </c>
      <c r="L75" s="24"/>
    </row>
    <row r="76" ht="20.1" customHeight="1">
      <c r="A76" s="25">
        <v>69</v>
      </c>
      <c r="B76" s="42"/>
      <c r="C76" s="27"/>
      <c r="D76" s="43"/>
      <c r="E76" s="29"/>
      <c r="F76" s="29"/>
      <c r="G76" s="29"/>
      <c r="H76" s="44"/>
      <c r="I76" s="31"/>
      <c r="J76" s="45"/>
      <c r="K76" s="33"/>
      <c r="L76" s="24"/>
    </row>
    <row r="77" ht="20.1" customHeight="1">
      <c r="A77" s="34">
        <v>70</v>
      </c>
      <c r="B77" s="46"/>
      <c r="C77" s="36"/>
      <c r="D77" s="47"/>
      <c r="E77" s="38"/>
      <c r="F77" s="38"/>
      <c r="G77" s="38"/>
      <c r="H77" s="48"/>
      <c r="I77" s="31"/>
      <c r="J77" s="49"/>
      <c r="K77" s="33"/>
      <c r="L77" s="24"/>
    </row>
    <row r="78" ht="20.1" customHeight="1">
      <c r="A78" s="25">
        <v>71</v>
      </c>
      <c r="B78" s="42"/>
      <c r="C78" s="27"/>
      <c r="D78" s="43"/>
      <c r="E78" s="29"/>
      <c r="F78" s="29"/>
      <c r="G78" s="29"/>
      <c r="H78" s="44"/>
      <c r="I78" s="31"/>
      <c r="J78" s="45"/>
      <c r="K78" s="33"/>
      <c r="L78" s="24"/>
    </row>
    <row r="79" ht="20.1" customHeight="1">
      <c r="A79" s="34">
        <v>72</v>
      </c>
      <c r="B79" s="46"/>
      <c r="C79" s="36"/>
      <c r="D79" s="47"/>
      <c r="E79" s="38"/>
      <c r="F79" s="38"/>
      <c r="G79" s="38"/>
      <c r="H79" s="48"/>
      <c r="I79" s="31"/>
      <c r="J79" s="49"/>
      <c r="K79" s="33"/>
      <c r="L79" s="24"/>
    </row>
    <row r="80" ht="20.1" customHeight="1">
      <c r="A80" s="25">
        <v>73</v>
      </c>
      <c r="B80" s="42"/>
      <c r="C80" s="27"/>
      <c r="D80" s="43"/>
      <c r="E80" s="29"/>
      <c r="F80" s="29"/>
      <c r="G80" s="29"/>
      <c r="H80" s="44"/>
      <c r="I80" s="31"/>
      <c r="J80" s="45"/>
      <c r="K80" s="33"/>
      <c r="L80" s="24"/>
    </row>
    <row r="81" ht="20.1" customHeight="1">
      <c r="A81" s="34">
        <v>74</v>
      </c>
      <c r="B81" s="46"/>
      <c r="C81" s="36"/>
      <c r="D81" s="47"/>
      <c r="E81" s="38"/>
      <c r="F81" s="38"/>
      <c r="G81" s="38"/>
      <c r="H81" s="48"/>
      <c r="I81" s="31"/>
      <c r="J81" s="49"/>
      <c r="K81" s="33"/>
      <c r="L81" s="24"/>
    </row>
    <row r="82" ht="20.1" customHeight="1">
      <c r="A82" s="25">
        <v>75</v>
      </c>
      <c r="B82" s="42"/>
      <c r="C82" s="27"/>
      <c r="D82" s="43"/>
      <c r="E82" s="29"/>
      <c r="F82" s="29"/>
      <c r="G82" s="29"/>
      <c r="H82" s="44"/>
      <c r="I82" s="31"/>
      <c r="J82" s="45"/>
      <c r="K82" s="33"/>
      <c r="L82" s="24"/>
    </row>
    <row r="83" ht="20.1" customHeight="1">
      <c r="A83" s="34">
        <v>76</v>
      </c>
      <c r="B83" s="46"/>
      <c r="C83" s="36"/>
      <c r="D83" s="47"/>
      <c r="E83" s="38"/>
      <c r="F83" s="38"/>
      <c r="G83" s="38"/>
      <c r="H83" s="48"/>
      <c r="I83" s="31"/>
      <c r="J83" s="49"/>
      <c r="K83" s="33"/>
      <c r="L83" s="24"/>
    </row>
    <row r="84" ht="20.1" customHeight="1">
      <c r="A84" s="25">
        <v>77</v>
      </c>
      <c r="B84" s="42"/>
      <c r="C84" s="27"/>
      <c r="D84" s="43"/>
      <c r="E84" s="29"/>
      <c r="F84" s="29"/>
      <c r="G84" s="29"/>
      <c r="H84" s="44"/>
      <c r="I84" s="31"/>
      <c r="J84" s="45"/>
      <c r="K84" s="33"/>
      <c r="L84" s="24"/>
    </row>
    <row r="85" ht="20.1" customHeight="1">
      <c r="A85" s="34">
        <v>78</v>
      </c>
      <c r="B85" s="46"/>
      <c r="C85" s="36"/>
      <c r="D85" s="47"/>
      <c r="E85" s="38"/>
      <c r="F85" s="38"/>
      <c r="G85" s="38"/>
      <c r="H85" s="48"/>
      <c r="I85" s="31"/>
      <c r="J85" s="49"/>
      <c r="K85" s="33"/>
      <c r="L85" s="24"/>
    </row>
    <row r="86" ht="20.1" customHeight="1">
      <c r="A86" s="25">
        <v>79</v>
      </c>
      <c r="B86" s="42"/>
      <c r="C86" s="27"/>
      <c r="D86" s="43"/>
      <c r="E86" s="29"/>
      <c r="F86" s="29"/>
      <c r="G86" s="29"/>
      <c r="H86" s="44"/>
      <c r="I86" s="31"/>
      <c r="J86" s="45"/>
      <c r="K86" s="33"/>
      <c r="L86" s="24"/>
    </row>
    <row r="87" ht="20.1" customHeight="1">
      <c r="A87" s="34">
        <v>80</v>
      </c>
      <c r="B87" s="46"/>
      <c r="C87" s="36"/>
      <c r="D87" s="47"/>
      <c r="E87" s="38"/>
      <c r="F87" s="38"/>
      <c r="G87" s="38"/>
      <c r="H87" s="48"/>
      <c r="I87" s="31"/>
      <c r="J87" s="49"/>
      <c r="K87" s="33"/>
      <c r="L87" s="24"/>
    </row>
    <row r="88" ht="20.1" customHeight="1">
      <c r="A88" s="25">
        <v>81</v>
      </c>
      <c r="B88" s="42"/>
      <c r="C88" s="27"/>
      <c r="D88" s="43"/>
      <c r="E88" s="29"/>
      <c r="F88" s="29"/>
      <c r="G88" s="29"/>
      <c r="H88" s="44"/>
      <c r="I88" s="31"/>
      <c r="J88" s="45"/>
      <c r="K88" s="33"/>
      <c r="L88" s="24"/>
    </row>
    <row r="89" ht="20.1" customHeight="1">
      <c r="A89" s="34">
        <v>82</v>
      </c>
      <c r="B89" s="46"/>
      <c r="C89" s="36"/>
      <c r="D89" s="47"/>
      <c r="E89" s="38"/>
      <c r="F89" s="38"/>
      <c r="G89" s="38"/>
      <c r="H89" s="48"/>
      <c r="I89" s="31"/>
      <c r="J89" s="49"/>
      <c r="K89" s="33"/>
      <c r="L89" s="24"/>
    </row>
    <row r="90" ht="20.1" customHeight="1">
      <c r="A90" s="25">
        <v>83</v>
      </c>
      <c r="B90" s="42"/>
      <c r="C90" s="27"/>
      <c r="D90" s="43"/>
      <c r="E90" s="29"/>
      <c r="F90" s="29"/>
      <c r="G90" s="29"/>
      <c r="H90" s="44"/>
      <c r="I90" s="31"/>
      <c r="J90" s="45"/>
      <c r="K90" s="33"/>
      <c r="L90" s="24"/>
    </row>
    <row r="91" ht="20.1" customHeight="1">
      <c r="A91" s="34">
        <v>84</v>
      </c>
      <c r="B91" s="46"/>
      <c r="C91" s="36"/>
      <c r="D91" s="47"/>
      <c r="E91" s="38"/>
      <c r="F91" s="38"/>
      <c r="G91" s="38"/>
      <c r="H91" s="48"/>
      <c r="I91" s="31"/>
      <c r="J91" s="49"/>
      <c r="K91" s="33"/>
      <c r="L91" s="24"/>
    </row>
    <row r="92" ht="20.1" customHeight="1">
      <c r="A92" s="25">
        <v>85</v>
      </c>
      <c r="B92" s="42"/>
      <c r="C92" s="27"/>
      <c r="D92" s="43"/>
      <c r="E92" s="29"/>
      <c r="F92" s="29"/>
      <c r="G92" s="29"/>
      <c r="H92" s="44"/>
      <c r="I92" s="31"/>
      <c r="J92" s="45"/>
      <c r="K92" s="33"/>
      <c r="L92" s="24"/>
    </row>
    <row r="93" ht="20.1" customHeight="1">
      <c r="A93" s="34">
        <v>86</v>
      </c>
      <c r="B93" s="46"/>
      <c r="C93" s="36"/>
      <c r="D93" s="47"/>
      <c r="E93" s="38"/>
      <c r="F93" s="38"/>
      <c r="G93" s="38"/>
      <c r="H93" s="48"/>
      <c r="I93" s="31"/>
      <c r="J93" s="49"/>
      <c r="K93" s="33"/>
      <c r="L93" s="24"/>
    </row>
    <row r="94" ht="20.1" customHeight="1">
      <c r="A94" s="25">
        <v>87</v>
      </c>
      <c r="B94" s="42"/>
      <c r="C94" s="27"/>
      <c r="D94" s="43"/>
      <c r="E94" s="29"/>
      <c r="F94" s="29"/>
      <c r="G94" s="29"/>
      <c r="H94" s="44"/>
      <c r="I94" s="31"/>
      <c r="J94" s="45"/>
      <c r="K94" s="33"/>
      <c r="L94" s="24"/>
    </row>
    <row r="95" ht="20.1" customHeight="1">
      <c r="A95" s="34">
        <v>88</v>
      </c>
      <c r="B95" s="46"/>
      <c r="C95" s="36"/>
      <c r="D95" s="47"/>
      <c r="E95" s="38"/>
      <c r="F95" s="38"/>
      <c r="G95" s="38"/>
      <c r="H95" s="48"/>
      <c r="I95" s="31"/>
      <c r="J95" s="49"/>
      <c r="K95" s="33"/>
      <c r="L95" s="24"/>
    </row>
    <row r="96" ht="20.1" customHeight="1">
      <c r="A96" s="25">
        <v>89</v>
      </c>
      <c r="B96" s="42"/>
      <c r="C96" s="27"/>
      <c r="D96" s="43"/>
      <c r="E96" s="29"/>
      <c r="F96" s="29"/>
      <c r="G96" s="29"/>
      <c r="H96" s="44"/>
      <c r="I96" s="31"/>
      <c r="J96" s="45"/>
      <c r="K96" s="33"/>
      <c r="L96" s="24"/>
    </row>
    <row r="97" ht="20.1" customHeight="1">
      <c r="A97" s="34">
        <v>90</v>
      </c>
      <c r="B97" s="46"/>
      <c r="C97" s="36"/>
      <c r="D97" s="47"/>
      <c r="E97" s="38"/>
      <c r="F97" s="38"/>
      <c r="G97" s="38"/>
      <c r="H97" s="48"/>
      <c r="I97" s="31"/>
      <c r="J97" s="49"/>
      <c r="K97" s="33"/>
      <c r="L97" s="24"/>
    </row>
    <row r="98" ht="20.1" customHeight="1">
      <c r="A98" s="25">
        <v>91</v>
      </c>
      <c r="B98" s="42"/>
      <c r="C98" s="27"/>
      <c r="D98" s="43"/>
      <c r="E98" s="29"/>
      <c r="F98" s="29"/>
      <c r="G98" s="29"/>
      <c r="H98" s="44"/>
      <c r="I98" s="31"/>
      <c r="J98" s="45"/>
      <c r="K98" s="33"/>
      <c r="L98" s="24"/>
    </row>
    <row r="99" ht="20.1" customHeight="1">
      <c r="A99" s="34">
        <v>92</v>
      </c>
      <c r="B99" s="46"/>
      <c r="C99" s="36"/>
      <c r="D99" s="47"/>
      <c r="E99" s="38"/>
      <c r="F99" s="38"/>
      <c r="G99" s="38"/>
      <c r="H99" s="48"/>
      <c r="I99" s="31"/>
      <c r="J99" s="49"/>
      <c r="K99" s="33"/>
      <c r="L99" s="24"/>
    </row>
    <row r="100" ht="20.1" customHeight="1">
      <c r="A100" s="25">
        <v>93</v>
      </c>
      <c r="B100" s="42"/>
      <c r="C100" s="27"/>
      <c r="D100" s="43"/>
      <c r="E100" s="29"/>
      <c r="F100" s="29"/>
      <c r="G100" s="29"/>
      <c r="H100" s="44"/>
      <c r="I100" s="31"/>
      <c r="J100" s="45"/>
      <c r="K100" s="33"/>
      <c r="L100" s="24"/>
    </row>
    <row r="101" ht="20.1" customHeight="1">
      <c r="A101" s="34">
        <v>94</v>
      </c>
      <c r="B101" s="46"/>
      <c r="C101" s="36"/>
      <c r="D101" s="47"/>
      <c r="E101" s="38"/>
      <c r="F101" s="38"/>
      <c r="G101" s="38"/>
      <c r="H101" s="48"/>
      <c r="I101" s="31"/>
      <c r="J101" s="49"/>
      <c r="K101" s="33"/>
      <c r="L101" s="24"/>
    </row>
    <row r="102" ht="20.1" customHeight="1">
      <c r="A102" s="25">
        <v>95</v>
      </c>
      <c r="B102" s="42"/>
      <c r="C102" s="27"/>
      <c r="D102" s="43"/>
      <c r="E102" s="29"/>
      <c r="F102" s="29"/>
      <c r="G102" s="29"/>
      <c r="H102" s="44"/>
      <c r="I102" s="31"/>
      <c r="J102" s="45"/>
      <c r="K102" s="33"/>
      <c r="L102" s="24"/>
    </row>
    <row r="103" ht="20.1" customHeight="1">
      <c r="A103" s="34">
        <v>96</v>
      </c>
      <c r="B103" s="46"/>
      <c r="C103" s="36"/>
      <c r="D103" s="47"/>
      <c r="E103" s="38"/>
      <c r="F103" s="38"/>
      <c r="G103" s="38"/>
      <c r="H103" s="48"/>
      <c r="I103" s="31"/>
      <c r="J103" s="49"/>
      <c r="K103" s="33"/>
      <c r="L103" s="24"/>
    </row>
    <row r="104" ht="20.1" customHeight="1">
      <c r="A104" s="25">
        <v>97</v>
      </c>
      <c r="B104" s="42"/>
      <c r="C104" s="27"/>
      <c r="D104" s="43"/>
      <c r="E104" s="29"/>
      <c r="F104" s="29"/>
      <c r="G104" s="29"/>
      <c r="H104" s="44"/>
      <c r="I104" s="31"/>
      <c r="J104" s="45"/>
      <c r="K104" s="33"/>
      <c r="L104" s="24"/>
    </row>
    <row r="105" ht="20.1" customHeight="1">
      <c r="A105" s="34">
        <v>98</v>
      </c>
      <c r="B105" s="46"/>
      <c r="C105" s="36"/>
      <c r="D105" s="47"/>
      <c r="E105" s="38"/>
      <c r="F105" s="38"/>
      <c r="G105" s="38"/>
      <c r="H105" s="48"/>
      <c r="I105" s="31"/>
      <c r="J105" s="49"/>
      <c r="K105" s="33"/>
      <c r="L105" s="24"/>
    </row>
    <row r="106" ht="20.1" customHeight="1">
      <c r="A106" s="25">
        <v>99</v>
      </c>
      <c r="B106" s="42"/>
      <c r="C106" s="27"/>
      <c r="D106" s="43"/>
      <c r="E106" s="29"/>
      <c r="F106" s="29"/>
      <c r="G106" s="29"/>
      <c r="H106" s="44"/>
      <c r="I106" s="31"/>
      <c r="J106" s="45"/>
      <c r="K106" s="33"/>
      <c r="L106" s="24"/>
    </row>
    <row r="107" ht="20.1" customHeight="1">
      <c r="A107" s="34">
        <v>100</v>
      </c>
      <c r="B107" s="46"/>
      <c r="C107" s="36"/>
      <c r="D107" s="47"/>
      <c r="E107" s="38"/>
      <c r="F107" s="38"/>
      <c r="G107" s="38"/>
      <c r="H107" s="48"/>
      <c r="I107" s="31"/>
      <c r="J107" s="49"/>
      <c r="K107" s="33"/>
      <c r="L107" s="24"/>
    </row>
    <row r="108" ht="13.8" customHeight="1">
      <c r="A108" s="50"/>
      <c r="B108" s="51"/>
      <c r="C108" s="52"/>
      <c r="D108" s="53"/>
      <c r="E108" s="53"/>
      <c r="F108" s="53"/>
      <c r="G108" s="53"/>
      <c r="H108" s="53"/>
      <c r="I108" s="53"/>
      <c r="J108" s="53"/>
      <c r="K108" s="54"/>
      <c r="L108" s="55"/>
    </row>
  </sheetData>
  <mergeCells count="1">
    <mergeCell ref="A3:K4"/>
  </mergeCells>
  <dataValidations count="2">
    <dataValidation type="list" allowBlank="1" showInputMessage="1" showErrorMessage="1" sqref="F8:F107">
      <formula1>"ΕΙΣΑΓΩΓΗ,ΕΞΑΓΩΓΗ"</formula1>
    </dataValidation>
    <dataValidation type="list" allowBlank="1" showInputMessage="1" showErrorMessage="1" sqref="H8:H107">
      <formula1>"ΠΑΛΕΤΕΣ,ΧΥΜΑ,ΔΕΜΑΤΑ,ΥΓΡΑ,ΤΕΜΑΧΙΑ,ΚΙΒΩΤΙΑ"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I53"/>
  <sheetViews>
    <sheetView workbookViewId="0" showGridLines="0" defaultGridColor="1"/>
  </sheetViews>
  <sheetFormatPr defaultColWidth="9" defaultRowHeight="13.2" customHeight="1" outlineLevelRow="0" outlineLevelCol="0"/>
  <cols>
    <col min="1" max="1" width="13.4219" style="56" customWidth="1"/>
    <col min="2" max="2" width="11.8125" style="56" customWidth="1"/>
    <col min="3" max="3" width="13.6016" style="56" customWidth="1"/>
    <col min="4" max="4" width="17.4219" style="56" customWidth="1"/>
    <col min="5" max="5" width="11.6016" style="56" customWidth="1"/>
    <col min="6" max="6" width="15.6016" style="56" customWidth="1"/>
    <col min="7" max="7" width="15.4219" style="56" customWidth="1"/>
    <col min="8" max="8" width="17.8125" style="56" customWidth="1"/>
    <col min="9" max="9" width="14.4219" style="56" customWidth="1"/>
    <col min="10" max="10" width="12.8125" style="56" customWidth="1"/>
    <col min="11" max="11" width="14.6016" style="56" customWidth="1"/>
    <col min="12" max="12" width="16.8125" style="56" customWidth="1"/>
    <col min="13" max="13" width="15.4219" style="56" customWidth="1"/>
    <col min="14" max="14" width="19.6016" style="56" customWidth="1"/>
    <col min="15" max="35" width="9" style="56" customWidth="1"/>
    <col min="36" max="16384" width="9" style="56" customWidth="1"/>
  </cols>
  <sheetData>
    <row r="1" ht="32.25" customHeight="1">
      <c r="A1" t="s" s="57">
        <v>100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ht="15.5" customHeight="1">
      <c r="A2" s="61"/>
      <c r="B2" s="61"/>
      <c r="C2" s="62"/>
      <c r="D2" s="62"/>
      <c r="E2" s="62"/>
      <c r="F2" s="62"/>
      <c r="G2" s="62"/>
      <c r="H2" s="63"/>
      <c r="I2" s="63"/>
      <c r="J2" s="63"/>
      <c r="K2" s="63"/>
      <c r="L2" s="63"/>
      <c r="M2" s="63"/>
      <c r="N2" s="64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ht="24" customHeight="1">
      <c r="A3" t="s" s="65">
        <v>4</v>
      </c>
      <c r="B3" t="s" s="66">
        <v>101</v>
      </c>
      <c r="C3" t="s" s="67">
        <v>102</v>
      </c>
      <c r="D3" t="s" s="66">
        <v>103</v>
      </c>
      <c r="E3" t="s" s="66">
        <v>17</v>
      </c>
      <c r="F3" t="s" s="66">
        <v>48</v>
      </c>
      <c r="G3" t="s" s="66">
        <v>51</v>
      </c>
      <c r="H3" t="s" s="66">
        <v>59</v>
      </c>
      <c r="I3" t="s" s="66">
        <v>29</v>
      </c>
      <c r="J3" t="s" s="66">
        <v>21</v>
      </c>
      <c r="K3" t="s" s="66">
        <v>25</v>
      </c>
      <c r="L3" t="s" s="66">
        <v>75</v>
      </c>
      <c r="M3" t="s" s="68">
        <v>104</v>
      </c>
      <c r="N3" t="s" s="66">
        <v>105</v>
      </c>
      <c r="O3" s="59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</row>
    <row r="4" ht="20.1" customHeight="1">
      <c r="A4" t="s" s="69">
        <v>106</v>
      </c>
      <c r="B4" t="s" s="70">
        <v>13</v>
      </c>
      <c r="C4" s="71">
        <v>6</v>
      </c>
      <c r="D4" s="72">
        <v>2580.4</v>
      </c>
      <c r="E4" s="72">
        <v>3126.9</v>
      </c>
      <c r="F4" s="72">
        <v>0</v>
      </c>
      <c r="G4" s="72">
        <v>0</v>
      </c>
      <c r="H4" s="73">
        <v>0</v>
      </c>
      <c r="I4" s="73">
        <v>1668.19</v>
      </c>
      <c r="J4" s="73">
        <v>188.31</v>
      </c>
      <c r="K4" s="73">
        <v>2552.8</v>
      </c>
      <c r="L4" s="73">
        <v>0</v>
      </c>
      <c r="M4" s="73">
        <v>0</v>
      </c>
      <c r="N4" s="74">
        <f>SUM(D4:M4)</f>
        <v>10116.6</v>
      </c>
      <c r="O4" s="59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</row>
    <row r="5" ht="20.1" customHeight="1">
      <c r="A5" t="s" s="75">
        <v>107</v>
      </c>
      <c r="B5" t="s" s="76">
        <v>37</v>
      </c>
      <c r="C5" s="77">
        <v>1</v>
      </c>
      <c r="D5" s="78">
        <v>0</v>
      </c>
      <c r="E5" s="78">
        <v>0</v>
      </c>
      <c r="F5" s="78">
        <v>0</v>
      </c>
      <c r="G5" s="78">
        <v>0</v>
      </c>
      <c r="H5" s="79">
        <v>0</v>
      </c>
      <c r="I5" s="79">
        <v>1720.55</v>
      </c>
      <c r="J5" s="79">
        <v>0</v>
      </c>
      <c r="K5" s="79">
        <v>0</v>
      </c>
      <c r="L5" s="79">
        <v>0</v>
      </c>
      <c r="M5" s="79">
        <v>0</v>
      </c>
      <c r="N5" s="80">
        <f>SUM(D5:M5)</f>
        <v>1720.55</v>
      </c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ht="20.1" customHeight="1">
      <c r="A6" t="s" s="81">
        <v>108</v>
      </c>
      <c r="B6" t="s" s="82">
        <v>39</v>
      </c>
      <c r="C6" s="83">
        <v>7</v>
      </c>
      <c r="D6" s="84">
        <v>3004.7</v>
      </c>
      <c r="E6" s="84">
        <v>0</v>
      </c>
      <c r="F6" s="84">
        <v>1433.39</v>
      </c>
      <c r="G6" s="84">
        <v>1581</v>
      </c>
      <c r="H6" s="85">
        <v>0</v>
      </c>
      <c r="I6" s="85">
        <v>1669.34</v>
      </c>
      <c r="J6" s="85">
        <v>220.655</v>
      </c>
      <c r="K6" s="85">
        <v>0</v>
      </c>
      <c r="L6" s="85">
        <v>0</v>
      </c>
      <c r="M6" s="85">
        <v>892.600000000001</v>
      </c>
      <c r="N6" s="86">
        <f>SUM(D6:M6)</f>
        <v>8801.684999999999</v>
      </c>
      <c r="O6" s="59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</row>
    <row r="7" ht="20.1" customHeight="1">
      <c r="A7" t="s" s="75">
        <v>109</v>
      </c>
      <c r="B7" t="s" s="76">
        <v>52</v>
      </c>
      <c r="C7" s="77">
        <v>5</v>
      </c>
      <c r="D7" s="78">
        <v>3271.22</v>
      </c>
      <c r="E7" s="78">
        <v>0</v>
      </c>
      <c r="F7" s="78">
        <v>1805</v>
      </c>
      <c r="G7" s="78">
        <v>1302</v>
      </c>
      <c r="H7" s="79">
        <v>0</v>
      </c>
      <c r="I7" s="79">
        <v>3352.51</v>
      </c>
      <c r="J7" s="79">
        <v>0</v>
      </c>
      <c r="K7" s="79">
        <v>0</v>
      </c>
      <c r="L7" s="79">
        <v>0</v>
      </c>
      <c r="M7" s="79">
        <v>0</v>
      </c>
      <c r="N7" s="80">
        <f>SUM(D7:M7)</f>
        <v>9730.73</v>
      </c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</row>
    <row r="8" ht="20.1" customHeight="1">
      <c r="A8" t="s" s="81">
        <v>110</v>
      </c>
      <c r="B8" t="s" s="82">
        <v>56</v>
      </c>
      <c r="C8" s="83">
        <v>3</v>
      </c>
      <c r="D8" s="84">
        <v>5481.45</v>
      </c>
      <c r="E8" s="84">
        <v>0</v>
      </c>
      <c r="F8" s="84">
        <v>0</v>
      </c>
      <c r="G8" s="84">
        <v>0</v>
      </c>
      <c r="H8" s="85">
        <v>3170</v>
      </c>
      <c r="I8" s="85">
        <v>1692.56</v>
      </c>
      <c r="J8" s="85">
        <v>0</v>
      </c>
      <c r="K8" s="85">
        <v>0</v>
      </c>
      <c r="L8" s="85">
        <v>0</v>
      </c>
      <c r="M8" s="85">
        <v>0</v>
      </c>
      <c r="N8" s="86">
        <f>SUM(D8:M8)</f>
        <v>10344.01</v>
      </c>
      <c r="O8" s="59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</row>
    <row r="9" ht="20.1" customHeight="1">
      <c r="A9" t="s" s="75">
        <v>111</v>
      </c>
      <c r="B9" t="s" s="76">
        <v>60</v>
      </c>
      <c r="C9" s="77">
        <v>3</v>
      </c>
      <c r="D9" s="78">
        <v>0</v>
      </c>
      <c r="E9" s="78">
        <v>0</v>
      </c>
      <c r="F9" s="78">
        <v>0</v>
      </c>
      <c r="G9" s="78">
        <v>1350</v>
      </c>
      <c r="H9" s="79">
        <v>0</v>
      </c>
      <c r="I9" s="79">
        <v>1647.21</v>
      </c>
      <c r="J9" s="79">
        <v>0</v>
      </c>
      <c r="K9" s="79">
        <v>0</v>
      </c>
      <c r="L9" s="79">
        <v>0</v>
      </c>
      <c r="M9" s="79">
        <v>854.76</v>
      </c>
      <c r="N9" s="80">
        <f>SUM(D9:M9)</f>
        <v>3851.97</v>
      </c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</row>
    <row r="10" ht="20.1" customHeight="1">
      <c r="A10" t="s" s="81">
        <v>112</v>
      </c>
      <c r="B10" t="s" s="82">
        <v>61</v>
      </c>
      <c r="C10" s="83">
        <v>5</v>
      </c>
      <c r="D10" s="84">
        <v>0</v>
      </c>
      <c r="E10" s="84">
        <v>0</v>
      </c>
      <c r="F10" s="84">
        <v>0</v>
      </c>
      <c r="G10" s="84">
        <v>0</v>
      </c>
      <c r="H10" s="85">
        <v>7595.68</v>
      </c>
      <c r="I10" s="85">
        <v>1726.61</v>
      </c>
      <c r="J10" s="85">
        <v>0</v>
      </c>
      <c r="K10" s="85">
        <v>0</v>
      </c>
      <c r="L10" s="85">
        <v>0</v>
      </c>
      <c r="M10" s="85">
        <v>1039</v>
      </c>
      <c r="N10" s="86">
        <f>SUM(D10:M10)</f>
        <v>10361.29</v>
      </c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</row>
    <row r="11" ht="20.1" customHeight="1">
      <c r="A11" t="s" s="75">
        <v>113</v>
      </c>
      <c r="B11" t="s" s="76">
        <v>65</v>
      </c>
      <c r="C11" s="77">
        <v>4</v>
      </c>
      <c r="D11" s="78">
        <v>3780.45</v>
      </c>
      <c r="E11" s="78">
        <v>3463.55</v>
      </c>
      <c r="F11" s="78">
        <v>0</v>
      </c>
      <c r="G11" s="78">
        <v>0</v>
      </c>
      <c r="H11" s="79">
        <v>1898.62</v>
      </c>
      <c r="I11" s="79">
        <v>1726.79</v>
      </c>
      <c r="J11" s="79">
        <v>0</v>
      </c>
      <c r="K11" s="79">
        <v>0</v>
      </c>
      <c r="L11" s="79">
        <v>0</v>
      </c>
      <c r="M11" s="79">
        <v>0</v>
      </c>
      <c r="N11" s="80">
        <f>SUM(D11:M11)</f>
        <v>10869.41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</row>
    <row r="12" ht="20.1" customHeight="1">
      <c r="A12" t="s" s="81">
        <v>114</v>
      </c>
      <c r="B12" t="s" s="82">
        <v>72</v>
      </c>
      <c r="C12" s="83">
        <v>7</v>
      </c>
      <c r="D12" s="84">
        <v>2981.07</v>
      </c>
      <c r="E12" s="84">
        <v>0</v>
      </c>
      <c r="F12" s="84">
        <v>0</v>
      </c>
      <c r="G12" s="84">
        <v>1815</v>
      </c>
      <c r="H12" s="85">
        <v>0</v>
      </c>
      <c r="I12" s="85">
        <v>1593.67</v>
      </c>
      <c r="J12" s="85">
        <v>0</v>
      </c>
      <c r="K12" s="85">
        <v>0</v>
      </c>
      <c r="L12" s="85">
        <v>2000</v>
      </c>
      <c r="M12" s="85">
        <v>1901.945</v>
      </c>
      <c r="N12" s="86">
        <f>SUM(D12:M12)</f>
        <v>10291.685</v>
      </c>
      <c r="O12" s="59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</row>
    <row r="13" ht="20.1" customHeight="1">
      <c r="A13" t="s" s="75">
        <v>115</v>
      </c>
      <c r="B13" t="s" s="76">
        <v>87</v>
      </c>
      <c r="C13" s="77">
        <v>3</v>
      </c>
      <c r="D13" s="78">
        <v>2743.94</v>
      </c>
      <c r="E13" s="78">
        <v>3504.5</v>
      </c>
      <c r="F13" s="78">
        <v>0</v>
      </c>
      <c r="G13" s="78">
        <v>0</v>
      </c>
      <c r="H13" s="79">
        <v>3005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80">
        <f>SUM(D13:M13)</f>
        <v>9253.440000000001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ht="20.1" customHeight="1">
      <c r="A14" t="s" s="81">
        <v>116</v>
      </c>
      <c r="B14" t="s" s="82">
        <v>90</v>
      </c>
      <c r="C14" s="83">
        <v>8</v>
      </c>
      <c r="D14" s="84">
        <v>6185</v>
      </c>
      <c r="E14" s="84">
        <v>0</v>
      </c>
      <c r="F14" s="84">
        <v>0</v>
      </c>
      <c r="G14" s="84">
        <v>1290</v>
      </c>
      <c r="H14" s="85">
        <v>2201</v>
      </c>
      <c r="I14" s="85">
        <v>3410.94</v>
      </c>
      <c r="J14" s="85">
        <v>0</v>
      </c>
      <c r="K14" s="85">
        <v>2372.4</v>
      </c>
      <c r="L14" s="85">
        <v>0</v>
      </c>
      <c r="M14" s="85">
        <v>0</v>
      </c>
      <c r="N14" s="86">
        <f>SUM(D14:M14)</f>
        <v>15459.34</v>
      </c>
      <c r="O14" s="59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</row>
    <row r="15" ht="20.1" customHeight="1">
      <c r="A15" t="s" s="87">
        <v>117</v>
      </c>
      <c r="B15" t="s" s="88">
        <v>97</v>
      </c>
      <c r="C15" s="89">
        <v>6</v>
      </c>
      <c r="D15" s="90">
        <v>0</v>
      </c>
      <c r="E15" s="90">
        <v>0</v>
      </c>
      <c r="F15" s="90">
        <v>0</v>
      </c>
      <c r="G15" s="90">
        <v>1398</v>
      </c>
      <c r="H15" s="91">
        <v>2925.23</v>
      </c>
      <c r="I15" s="91">
        <v>1702.16</v>
      </c>
      <c r="J15" s="91">
        <v>0</v>
      </c>
      <c r="K15" s="91">
        <v>5478.79</v>
      </c>
      <c r="L15" s="91">
        <v>0</v>
      </c>
      <c r="M15" s="91">
        <v>0</v>
      </c>
      <c r="N15" s="92">
        <f>SUM(D15:M15)</f>
        <v>11504.18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</row>
    <row r="16" ht="21" customHeight="1">
      <c r="A16" t="s" s="93">
        <v>105</v>
      </c>
      <c r="B16" s="94"/>
      <c r="C16" s="95">
        <f>SUM(C4:C15)</f>
        <v>58</v>
      </c>
      <c r="D16" s="96">
        <f>SUM(D4:D15)</f>
        <v>30028.23</v>
      </c>
      <c r="E16" s="96">
        <f>SUM(E4:E15)</f>
        <v>10094.95</v>
      </c>
      <c r="F16" s="96">
        <f>SUM(F4:F15)</f>
        <v>3238.39</v>
      </c>
      <c r="G16" s="96">
        <f>SUM(G4:G15)</f>
        <v>8736</v>
      </c>
      <c r="H16" s="96">
        <f>SUM(H4:H15)</f>
        <v>20795.53</v>
      </c>
      <c r="I16" s="96">
        <f>SUM(I4:I15)</f>
        <v>21910.53</v>
      </c>
      <c r="J16" s="96">
        <f>SUM(J4:J15)</f>
        <v>408.965</v>
      </c>
      <c r="K16" s="96">
        <f>SUM(K4:K15)</f>
        <v>10403.99</v>
      </c>
      <c r="L16" s="96">
        <f>SUM(L4:L15)</f>
        <v>2000</v>
      </c>
      <c r="M16" s="96">
        <f>SUM(M4:M15)</f>
        <v>4688.305</v>
      </c>
      <c r="N16" s="97">
        <f>SUM(D16:M16)</f>
        <v>112304.89</v>
      </c>
      <c r="O16" s="59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</row>
    <row r="17" ht="13.8" customHeight="1">
      <c r="A17" s="98"/>
      <c r="B17" s="98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</row>
    <row r="18" ht="15" customHeight="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</row>
    <row r="19" ht="31.5" customHeight="1">
      <c r="A19" t="s" s="102">
        <v>118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59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</row>
    <row r="20" ht="15.5" customHeight="1">
      <c r="A20" s="104"/>
      <c r="B20" s="104"/>
      <c r="C20" s="63"/>
      <c r="D20" s="63"/>
      <c r="E20" s="63"/>
      <c r="F20" s="63"/>
      <c r="G20" s="63"/>
      <c r="H20" s="105"/>
      <c r="I20" s="106"/>
      <c r="J20" s="106"/>
      <c r="K20" s="106"/>
      <c r="L20" s="106"/>
      <c r="M20" s="106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</row>
    <row r="21" ht="24" customHeight="1">
      <c r="A21" t="s" s="65">
        <v>4</v>
      </c>
      <c r="B21" t="s" s="66">
        <v>101</v>
      </c>
      <c r="C21" t="s" s="67">
        <v>102</v>
      </c>
      <c r="D21" t="s" s="66">
        <v>36</v>
      </c>
      <c r="E21" t="s" s="66">
        <v>119</v>
      </c>
      <c r="F21" t="s" s="66">
        <v>120</v>
      </c>
      <c r="G21" t="s" s="66">
        <v>104</v>
      </c>
      <c r="H21" t="s" s="66">
        <v>105</v>
      </c>
      <c r="I21" s="55"/>
      <c r="J21" s="107"/>
      <c r="K21" s="107"/>
      <c r="L21" s="107"/>
      <c r="M21" s="107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</row>
    <row r="22" ht="20.1" customHeight="1">
      <c r="A22" t="s" s="69">
        <v>106</v>
      </c>
      <c r="B22" t="s" s="70">
        <v>13</v>
      </c>
      <c r="C22" s="71">
        <v>1</v>
      </c>
      <c r="D22" s="72">
        <v>1368.07</v>
      </c>
      <c r="E22" s="72">
        <v>0</v>
      </c>
      <c r="F22" s="72">
        <v>0</v>
      </c>
      <c r="G22" s="72">
        <v>0</v>
      </c>
      <c r="H22" s="74">
        <f>SUM(D22:G22)</f>
        <v>1368.07</v>
      </c>
      <c r="I22" s="108"/>
      <c r="J22" s="109"/>
      <c r="K22" s="109"/>
      <c r="L22" s="109"/>
      <c r="M22" s="10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</row>
    <row r="23" ht="20.1" customHeight="1">
      <c r="A23" t="s" s="75">
        <v>107</v>
      </c>
      <c r="B23" t="s" s="76">
        <v>37</v>
      </c>
      <c r="C23" s="77">
        <v>0</v>
      </c>
      <c r="D23" s="78">
        <v>0</v>
      </c>
      <c r="E23" s="78">
        <v>0</v>
      </c>
      <c r="F23" s="78">
        <v>0</v>
      </c>
      <c r="G23" s="78">
        <v>0</v>
      </c>
      <c r="H23" s="80">
        <f>SUM(D23:G23)</f>
        <v>0</v>
      </c>
      <c r="I23" s="109"/>
      <c r="J23" s="109"/>
      <c r="K23" s="109"/>
      <c r="L23" s="109"/>
      <c r="M23" s="109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</row>
    <row r="24" ht="20.1" customHeight="1">
      <c r="A24" t="s" s="81">
        <v>108</v>
      </c>
      <c r="B24" t="s" s="82">
        <v>39</v>
      </c>
      <c r="C24" s="83">
        <v>1</v>
      </c>
      <c r="D24" s="84">
        <v>1360.21</v>
      </c>
      <c r="E24" s="84">
        <v>0</v>
      </c>
      <c r="F24" s="84">
        <v>0</v>
      </c>
      <c r="G24" s="84">
        <v>0</v>
      </c>
      <c r="H24" s="86">
        <f>SUM(D24:G24)</f>
        <v>1360.21</v>
      </c>
      <c r="I24" s="108"/>
      <c r="J24" s="109"/>
      <c r="K24" s="109"/>
      <c r="L24" s="109"/>
      <c r="M24" s="109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</row>
    <row r="25" ht="20.1" customHeight="1">
      <c r="A25" t="s" s="75">
        <v>109</v>
      </c>
      <c r="B25" t="s" s="76">
        <v>52</v>
      </c>
      <c r="C25" s="77">
        <v>2</v>
      </c>
      <c r="D25" s="78">
        <v>2702.75</v>
      </c>
      <c r="E25" s="78">
        <v>0</v>
      </c>
      <c r="F25" s="78">
        <v>0</v>
      </c>
      <c r="G25" s="78">
        <v>0</v>
      </c>
      <c r="H25" s="80">
        <f>SUM(D25:G25)</f>
        <v>2702.75</v>
      </c>
      <c r="I25" s="109"/>
      <c r="J25" s="109"/>
      <c r="K25" s="109"/>
      <c r="L25" s="109"/>
      <c r="M25" s="109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</row>
    <row r="26" ht="20.1" customHeight="1">
      <c r="A26" t="s" s="81">
        <v>110</v>
      </c>
      <c r="B26" t="s" s="82">
        <v>56</v>
      </c>
      <c r="C26" s="83">
        <v>0</v>
      </c>
      <c r="D26" s="84">
        <v>0</v>
      </c>
      <c r="E26" s="84">
        <v>0</v>
      </c>
      <c r="F26" s="84">
        <v>0</v>
      </c>
      <c r="G26" s="84">
        <v>0</v>
      </c>
      <c r="H26" s="86">
        <f>SUM(D26:G26)</f>
        <v>0</v>
      </c>
      <c r="I26" s="108"/>
      <c r="J26" s="109"/>
      <c r="K26" s="109"/>
      <c r="L26" s="109"/>
      <c r="M26" s="109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</row>
    <row r="27" ht="20.1" customHeight="1">
      <c r="A27" t="s" s="75">
        <v>111</v>
      </c>
      <c r="B27" t="s" s="76">
        <v>60</v>
      </c>
      <c r="C27" s="77">
        <v>1</v>
      </c>
      <c r="D27" s="78">
        <v>1303.75</v>
      </c>
      <c r="E27" s="78">
        <v>0</v>
      </c>
      <c r="F27" s="78">
        <v>0</v>
      </c>
      <c r="G27" s="78">
        <v>0</v>
      </c>
      <c r="H27" s="80">
        <f>SUM(D27:G27)</f>
        <v>1303.75</v>
      </c>
      <c r="I27" s="109"/>
      <c r="J27" s="109"/>
      <c r="K27" s="109"/>
      <c r="L27" s="109"/>
      <c r="M27" s="109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</row>
    <row r="28" ht="20.1" customHeight="1">
      <c r="A28" t="s" s="81">
        <v>112</v>
      </c>
      <c r="B28" t="s" s="82">
        <v>61</v>
      </c>
      <c r="C28" s="83">
        <v>1</v>
      </c>
      <c r="D28" s="84">
        <v>1308.01</v>
      </c>
      <c r="E28" s="84">
        <v>0</v>
      </c>
      <c r="F28" s="84">
        <v>0</v>
      </c>
      <c r="G28" s="84">
        <v>0</v>
      </c>
      <c r="H28" s="86">
        <f>SUM(D28:G28)</f>
        <v>1308.01</v>
      </c>
      <c r="I28" s="108"/>
      <c r="J28" s="109"/>
      <c r="K28" s="109"/>
      <c r="L28" s="109"/>
      <c r="M28" s="109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</row>
    <row r="29" ht="20.1" customHeight="1">
      <c r="A29" t="s" s="75">
        <v>113</v>
      </c>
      <c r="B29" t="s" s="76">
        <v>65</v>
      </c>
      <c r="C29" s="77">
        <v>1</v>
      </c>
      <c r="D29" s="78">
        <v>1312.67</v>
      </c>
      <c r="E29" s="78">
        <v>0</v>
      </c>
      <c r="F29" s="78">
        <v>0</v>
      </c>
      <c r="G29" s="78">
        <v>0</v>
      </c>
      <c r="H29" s="80">
        <f>SUM(D29:G29)</f>
        <v>1312.67</v>
      </c>
      <c r="I29" s="109"/>
      <c r="J29" s="109"/>
      <c r="K29" s="109"/>
      <c r="L29" s="109"/>
      <c r="M29" s="109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</row>
    <row r="30" ht="20.1" customHeight="1">
      <c r="A30" t="s" s="81">
        <v>114</v>
      </c>
      <c r="B30" t="s" s="82">
        <v>72</v>
      </c>
      <c r="C30" s="83">
        <v>1</v>
      </c>
      <c r="D30" s="84">
        <v>1332.37</v>
      </c>
      <c r="E30" s="84">
        <v>0</v>
      </c>
      <c r="F30" s="84">
        <v>0</v>
      </c>
      <c r="G30" s="84">
        <v>0</v>
      </c>
      <c r="H30" s="86">
        <f>SUM(D30:G30)</f>
        <v>1332.37</v>
      </c>
      <c r="I30" s="108"/>
      <c r="J30" s="109"/>
      <c r="K30" s="109"/>
      <c r="L30" s="109"/>
      <c r="M30" s="109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</row>
    <row r="31" ht="20.1" customHeight="1">
      <c r="A31" t="s" s="75">
        <v>115</v>
      </c>
      <c r="B31" t="s" s="76">
        <v>87</v>
      </c>
      <c r="C31" s="77">
        <v>1</v>
      </c>
      <c r="D31" s="78">
        <v>1372.73</v>
      </c>
      <c r="E31" s="78">
        <v>0</v>
      </c>
      <c r="F31" s="78">
        <v>0</v>
      </c>
      <c r="G31" s="78">
        <v>0</v>
      </c>
      <c r="H31" s="80">
        <f>SUM(D31:G31)</f>
        <v>1372.73</v>
      </c>
      <c r="I31" s="109"/>
      <c r="J31" s="109"/>
      <c r="K31" s="109"/>
      <c r="L31" s="109"/>
      <c r="M31" s="109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</row>
    <row r="32" ht="20.1" customHeight="1">
      <c r="A32" t="s" s="81">
        <v>116</v>
      </c>
      <c r="B32" t="s" s="82">
        <v>90</v>
      </c>
      <c r="C32" s="83">
        <v>0</v>
      </c>
      <c r="D32" s="84">
        <v>0</v>
      </c>
      <c r="E32" s="84">
        <v>0</v>
      </c>
      <c r="F32" s="84">
        <v>0</v>
      </c>
      <c r="G32" s="84">
        <v>0</v>
      </c>
      <c r="H32" s="86">
        <f>SUM(D32:G32)</f>
        <v>0</v>
      </c>
      <c r="I32" s="108"/>
      <c r="J32" s="109"/>
      <c r="K32" s="109"/>
      <c r="L32" s="109"/>
      <c r="M32" s="109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</row>
    <row r="33" ht="20.1" customHeight="1">
      <c r="A33" t="s" s="87">
        <v>117</v>
      </c>
      <c r="B33" t="s" s="88">
        <v>97</v>
      </c>
      <c r="C33" s="89">
        <v>1</v>
      </c>
      <c r="D33" s="90">
        <v>1374.72</v>
      </c>
      <c r="E33" s="90">
        <v>0</v>
      </c>
      <c r="F33" s="90">
        <v>0</v>
      </c>
      <c r="G33" s="90">
        <v>0</v>
      </c>
      <c r="H33" s="92">
        <f>SUM(D33:G33)</f>
        <v>1374.72</v>
      </c>
      <c r="I33" s="109"/>
      <c r="J33" s="109"/>
      <c r="K33" s="109"/>
      <c r="L33" s="109"/>
      <c r="M33" s="109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</row>
    <row r="34" ht="20.1" customHeight="1">
      <c r="A34" t="s" s="93">
        <v>105</v>
      </c>
      <c r="B34" s="94"/>
      <c r="C34" s="95">
        <f>SUM(C22:C33)</f>
        <v>10</v>
      </c>
      <c r="D34" s="96">
        <f>SUM(D22:D33)</f>
        <v>13435.28</v>
      </c>
      <c r="E34" s="96">
        <f>SUM(E22:E33)</f>
        <v>0</v>
      </c>
      <c r="F34" s="96">
        <f>SUM(F22:F33)</f>
        <v>0</v>
      </c>
      <c r="G34" s="96">
        <f>SUM(G22:G33)</f>
        <v>0</v>
      </c>
      <c r="H34" s="97">
        <f>SUM(D34:G34)</f>
        <v>13435.28</v>
      </c>
      <c r="I34" s="108"/>
      <c r="J34" s="109"/>
      <c r="K34" s="109"/>
      <c r="L34" s="109"/>
      <c r="M34" s="109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</row>
    <row r="35" ht="13.8" customHeight="1">
      <c r="A35" s="98"/>
      <c r="B35" s="98"/>
      <c r="C35" s="99"/>
      <c r="D35" s="99"/>
      <c r="E35" s="99"/>
      <c r="F35" s="99"/>
      <c r="G35" s="99"/>
      <c r="H35" s="99"/>
      <c r="I35" s="110"/>
      <c r="J35" s="110"/>
      <c r="K35" s="110"/>
      <c r="L35" s="110"/>
      <c r="M35" s="11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</row>
    <row r="36" ht="1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</row>
    <row r="37" ht="33.75" customHeight="1">
      <c r="A37" t="s" s="111">
        <v>121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5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</row>
    <row r="38" ht="13.8" customHeight="1">
      <c r="A38" s="104"/>
      <c r="B38" s="104"/>
      <c r="C38" s="63"/>
      <c r="D38" s="63"/>
      <c r="E38" s="63"/>
      <c r="F38" s="63"/>
      <c r="G38" s="63"/>
      <c r="H38" s="63"/>
      <c r="I38" s="63"/>
      <c r="J38" s="107"/>
      <c r="K38" s="107"/>
      <c r="L38" s="107"/>
      <c r="M38" s="107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</row>
    <row r="39" ht="27.75" customHeight="1">
      <c r="A39" t="s" s="65">
        <v>4</v>
      </c>
      <c r="B39" t="s" s="66">
        <v>101</v>
      </c>
      <c r="C39" t="s" s="68">
        <v>122</v>
      </c>
      <c r="D39" t="s" s="68">
        <v>123</v>
      </c>
      <c r="E39" t="s" s="66">
        <v>16</v>
      </c>
      <c r="F39" t="s" s="66">
        <v>81</v>
      </c>
      <c r="G39" t="s" s="66">
        <v>28</v>
      </c>
      <c r="H39" t="s" s="66">
        <v>20</v>
      </c>
      <c r="I39" t="s" s="66">
        <v>105</v>
      </c>
      <c r="J39" s="113"/>
      <c r="K39" s="110"/>
      <c r="L39" s="109"/>
      <c r="M39" s="109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</row>
    <row r="40" ht="20.1" customHeight="1">
      <c r="A40" t="s" s="69">
        <v>106</v>
      </c>
      <c r="B40" t="s" s="70">
        <v>13</v>
      </c>
      <c r="C40" s="114">
        <v>1635</v>
      </c>
      <c r="D40" s="72">
        <v>2552.8</v>
      </c>
      <c r="E40" s="72">
        <v>7075.37</v>
      </c>
      <c r="F40" s="72">
        <v>0</v>
      </c>
      <c r="G40" s="115">
        <v>1668.19</v>
      </c>
      <c r="H40" s="116">
        <v>188.31</v>
      </c>
      <c r="I40" s="74">
        <f>SUM(D40:H40)</f>
        <v>11484.67</v>
      </c>
      <c r="J40" s="113"/>
      <c r="K40" s="110"/>
      <c r="L40" s="109"/>
      <c r="M40" s="109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</row>
    <row r="41" ht="20.1" customHeight="1">
      <c r="A41" t="s" s="75">
        <v>107</v>
      </c>
      <c r="B41" t="s" s="76">
        <v>37</v>
      </c>
      <c r="C41" s="117">
        <v>0</v>
      </c>
      <c r="D41" s="78">
        <v>0</v>
      </c>
      <c r="E41" s="78">
        <v>0</v>
      </c>
      <c r="F41" s="78">
        <v>0</v>
      </c>
      <c r="G41" s="118">
        <v>1720.55</v>
      </c>
      <c r="H41" s="119">
        <v>0</v>
      </c>
      <c r="I41" s="80">
        <f>SUM(D41:H41)</f>
        <v>1720.55</v>
      </c>
      <c r="J41" s="110"/>
      <c r="K41" s="110"/>
      <c r="L41" s="109"/>
      <c r="M41" s="109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</row>
    <row r="42" ht="20.1" customHeight="1">
      <c r="A42" t="s" s="81">
        <v>108</v>
      </c>
      <c r="B42" t="s" s="82">
        <v>39</v>
      </c>
      <c r="C42" s="120">
        <v>920</v>
      </c>
      <c r="D42" s="84">
        <v>892.6</v>
      </c>
      <c r="E42" s="84">
        <v>7379.3</v>
      </c>
      <c r="F42" s="84">
        <v>0</v>
      </c>
      <c r="G42" s="121">
        <v>1669.34</v>
      </c>
      <c r="H42" s="122">
        <v>220.655</v>
      </c>
      <c r="I42" s="86">
        <f>SUM(D42:H42)</f>
        <v>10161.895</v>
      </c>
      <c r="J42" s="113"/>
      <c r="K42" s="110"/>
      <c r="L42" s="109"/>
      <c r="M42" s="109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</row>
    <row r="43" ht="20.1" customHeight="1">
      <c r="A43" t="s" s="75">
        <v>109</v>
      </c>
      <c r="B43" t="s" s="76">
        <v>52</v>
      </c>
      <c r="C43" s="117">
        <v>0</v>
      </c>
      <c r="D43" s="78">
        <v>0</v>
      </c>
      <c r="E43" s="78">
        <v>9080.969999999999</v>
      </c>
      <c r="F43" s="78">
        <v>0</v>
      </c>
      <c r="G43" s="118">
        <v>3352.51</v>
      </c>
      <c r="H43" s="119">
        <v>0</v>
      </c>
      <c r="I43" s="80">
        <f>SUM(D43:H43)</f>
        <v>12433.48</v>
      </c>
      <c r="J43" s="110"/>
      <c r="K43" s="110"/>
      <c r="L43" s="109"/>
      <c r="M43" s="109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</row>
    <row r="44" ht="20.1" customHeight="1">
      <c r="A44" t="s" s="81">
        <v>110</v>
      </c>
      <c r="B44" t="s" s="82">
        <v>56</v>
      </c>
      <c r="C44" s="120">
        <v>0</v>
      </c>
      <c r="D44" s="84">
        <v>0</v>
      </c>
      <c r="E44" s="84">
        <v>8651.450000000001</v>
      </c>
      <c r="F44" s="84">
        <v>0</v>
      </c>
      <c r="G44" s="121">
        <v>1692.56</v>
      </c>
      <c r="H44" s="122">
        <v>0</v>
      </c>
      <c r="I44" s="86">
        <f>SUM(D44:H44)</f>
        <v>10344.01</v>
      </c>
      <c r="J44" s="113"/>
      <c r="K44" s="110"/>
      <c r="L44" s="109"/>
      <c r="M44" s="109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</row>
    <row r="45" ht="20.1" customHeight="1">
      <c r="A45" t="s" s="75">
        <v>111</v>
      </c>
      <c r="B45" t="s" s="76">
        <v>60</v>
      </c>
      <c r="C45" s="117">
        <v>1257</v>
      </c>
      <c r="D45" s="78">
        <v>854.76</v>
      </c>
      <c r="E45" s="78">
        <v>2653.75</v>
      </c>
      <c r="F45" s="78">
        <v>0</v>
      </c>
      <c r="G45" s="118">
        <v>1647.21</v>
      </c>
      <c r="H45" s="119">
        <v>0</v>
      </c>
      <c r="I45" s="80">
        <f>SUM(D45:H45)</f>
        <v>5155.72</v>
      </c>
      <c r="J45" s="110"/>
      <c r="K45" s="110"/>
      <c r="L45" s="109"/>
      <c r="M45" s="109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</row>
    <row r="46" ht="20.1" customHeight="1">
      <c r="A46" t="s" s="81">
        <v>112</v>
      </c>
      <c r="B46" t="s" s="82">
        <v>61</v>
      </c>
      <c r="C46" s="120">
        <v>2700</v>
      </c>
      <c r="D46" s="84">
        <v>1039</v>
      </c>
      <c r="E46" s="84">
        <v>8903.690000000001</v>
      </c>
      <c r="F46" s="84">
        <v>0</v>
      </c>
      <c r="G46" s="121">
        <v>1726.61</v>
      </c>
      <c r="H46" s="122">
        <v>0</v>
      </c>
      <c r="I46" s="86">
        <f>SUM(D46:H46)</f>
        <v>11669.3</v>
      </c>
      <c r="J46" s="113"/>
      <c r="K46" s="110"/>
      <c r="L46" s="109"/>
      <c r="M46" s="109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</row>
    <row r="47" ht="20.1" customHeight="1">
      <c r="A47" t="s" s="75">
        <v>113</v>
      </c>
      <c r="B47" t="s" s="76">
        <v>65</v>
      </c>
      <c r="C47" s="117">
        <v>0</v>
      </c>
      <c r="D47" s="78">
        <v>0</v>
      </c>
      <c r="E47" s="78">
        <v>10455.29</v>
      </c>
      <c r="F47" s="78">
        <v>0</v>
      </c>
      <c r="G47" s="118">
        <v>1726.79</v>
      </c>
      <c r="H47" s="119">
        <v>0</v>
      </c>
      <c r="I47" s="80">
        <f>SUM(D47:H47)</f>
        <v>12182.08</v>
      </c>
      <c r="J47" s="110"/>
      <c r="K47" s="110"/>
      <c r="L47" s="109"/>
      <c r="M47" s="109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</row>
    <row r="48" ht="20.1" customHeight="1">
      <c r="A48" t="s" s="81">
        <v>114</v>
      </c>
      <c r="B48" t="s" s="82">
        <v>72</v>
      </c>
      <c r="C48" s="120">
        <v>0</v>
      </c>
      <c r="D48" s="84">
        <v>0</v>
      </c>
      <c r="E48" s="84">
        <v>8128.44</v>
      </c>
      <c r="F48" s="84">
        <v>1901.945</v>
      </c>
      <c r="G48" s="121">
        <v>1593.67</v>
      </c>
      <c r="H48" s="122">
        <v>0</v>
      </c>
      <c r="I48" s="86">
        <f>SUM(D48:H48)</f>
        <v>11624.055</v>
      </c>
      <c r="J48" s="113"/>
      <c r="K48" s="110"/>
      <c r="L48" s="109"/>
      <c r="M48" s="109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</row>
    <row r="49" ht="20.1" customHeight="1">
      <c r="A49" t="s" s="75">
        <v>115</v>
      </c>
      <c r="B49" t="s" s="76">
        <v>87</v>
      </c>
      <c r="C49" s="117">
        <v>0</v>
      </c>
      <c r="D49" s="78">
        <v>0</v>
      </c>
      <c r="E49" s="78">
        <v>10626.17</v>
      </c>
      <c r="F49" s="78">
        <v>0</v>
      </c>
      <c r="G49" s="118">
        <v>0</v>
      </c>
      <c r="H49" s="119">
        <v>0</v>
      </c>
      <c r="I49" s="80">
        <f>SUM(D49:H49)</f>
        <v>10626.17</v>
      </c>
      <c r="J49" s="110"/>
      <c r="K49" s="110"/>
      <c r="L49" s="109"/>
      <c r="M49" s="109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</row>
    <row r="50" ht="20.1" customHeight="1">
      <c r="A50" t="s" s="81">
        <v>116</v>
      </c>
      <c r="B50" t="s" s="82">
        <v>90</v>
      </c>
      <c r="C50" s="120">
        <v>1756</v>
      </c>
      <c r="D50" s="84">
        <v>2372.4</v>
      </c>
      <c r="E50" s="84">
        <v>9676</v>
      </c>
      <c r="F50" s="84">
        <v>0</v>
      </c>
      <c r="G50" s="121">
        <v>3410.94</v>
      </c>
      <c r="H50" s="122">
        <v>0</v>
      </c>
      <c r="I50" s="86">
        <f>SUM(D50:H50)</f>
        <v>15459.34</v>
      </c>
      <c r="J50" s="113"/>
      <c r="K50" s="110"/>
      <c r="L50" s="109"/>
      <c r="M50" s="109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</row>
    <row r="51" ht="20.1" customHeight="1">
      <c r="A51" t="s" s="87">
        <v>117</v>
      </c>
      <c r="B51" t="s" s="88">
        <v>97</v>
      </c>
      <c r="C51" s="123">
        <v>3643</v>
      </c>
      <c r="D51" s="90">
        <v>5478.79</v>
      </c>
      <c r="E51" s="90">
        <v>5697.95</v>
      </c>
      <c r="F51" s="90">
        <v>0</v>
      </c>
      <c r="G51" s="124">
        <v>1702.16</v>
      </c>
      <c r="H51" s="125">
        <v>0</v>
      </c>
      <c r="I51" s="92">
        <f>SUM(D51:H51)</f>
        <v>12878.9</v>
      </c>
      <c r="J51" s="110"/>
      <c r="K51" s="110"/>
      <c r="L51" s="109"/>
      <c r="M51" s="109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</row>
    <row r="52" ht="20.1" customHeight="1">
      <c r="A52" t="s" s="93">
        <v>105</v>
      </c>
      <c r="B52" s="94"/>
      <c r="C52" s="126">
        <f>SUM(C40:C51)</f>
        <v>11911</v>
      </c>
      <c r="D52" s="96">
        <f>SUM(D40:D51)</f>
        <v>13190.35</v>
      </c>
      <c r="E52" s="96">
        <f>SUM(E40:E51)</f>
        <v>88328.38</v>
      </c>
      <c r="F52" s="96">
        <f>SUM(F40:F51)</f>
        <v>1901.945</v>
      </c>
      <c r="G52" s="96">
        <f>SUM(G40:G51)</f>
        <v>21910.53</v>
      </c>
      <c r="H52" s="96">
        <f>SUM(H40:H51)</f>
        <v>408.965</v>
      </c>
      <c r="I52" s="97">
        <f>SUM(D52:H52)</f>
        <v>125740.17</v>
      </c>
      <c r="J52" s="113"/>
      <c r="K52" s="110"/>
      <c r="L52" s="109"/>
      <c r="M52" s="109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</row>
    <row r="53" ht="13.8" customHeight="1">
      <c r="A53" s="98"/>
      <c r="B53" s="98"/>
      <c r="C53" s="99"/>
      <c r="D53" s="99"/>
      <c r="E53" s="99"/>
      <c r="F53" s="99"/>
      <c r="G53" s="99"/>
      <c r="H53" s="99"/>
      <c r="I53" s="99"/>
      <c r="J53" s="110"/>
      <c r="K53" s="110"/>
      <c r="L53" s="110"/>
      <c r="M53" s="11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</row>
  </sheetData>
  <mergeCells count="3">
    <mergeCell ref="A1:L1"/>
    <mergeCell ref="A19:M19"/>
    <mergeCell ref="A37:M37"/>
  </mergeCells>
  <dataValidations count="3">
    <dataValidation type="list" allowBlank="1" showInputMessage="1" showErrorMessage="1" sqref="L3">
      <formula1>"Επιλέξτε,ΓΥΨΟΣΑΝΙΔΕΣ,ΞΥΛΕΙΑ,ΤΖΑΜΙΑ,ΤΟΥΒΛΑ,ΛΑΔΙ,ΠΥΡΗΝΕΛΑΙΟ,ΑΛΦΑ ΜΠΛΟΚ,ΣΚΟΥΠΙΔΙΑ,ΝΕΡΑ,ΚΡΑΣΙ,ΜΗΧΑΝΗΜΑΤΑ,ΑΝΕΜΟΓΕΝΝΗΤΡΙΕΣ,ΣΩΛΗΝΕΣ,ΤΣΙΜΕΝΤΑ,ΠΛΑΣΤΙΚΑ,ΚΩΚ"</formula1>
    </dataValidation>
    <dataValidation type="list" allowBlank="1" showInputMessage="1" showErrorMessage="1" sqref="E21">
      <formula1>"Επιλέξτε,ΛΑΔΙ,ΠΥΡΗΝΕΛΑΙΟ,ΚΡΑΣΙ"</formula1>
    </dataValidation>
    <dataValidation type="list" allowBlank="1" showInputMessage="1" showErrorMessage="1" sqref="F21">
      <formula1>"Επιλέξτε,ΛΑΔΙ,ΠΥΡΗΝΕΛΑΙΟ,ΚΡΑΣΙ,Επιλέξτε2"</formula1>
    </dataValidation>
  </dataValidations>
  <pageMargins left="0.7" right="0.7" top="0.75" bottom="0.75" header="0.3" footer="0.3"/>
  <pageSetup firstPageNumber="1" fitToHeight="1" fitToWidth="1" scale="37" useFirstPageNumber="0" orientation="landscape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15"/>
  <sheetViews>
    <sheetView workbookViewId="0" showGridLines="0" defaultGridColor="1"/>
  </sheetViews>
  <sheetFormatPr defaultColWidth="9.2" defaultRowHeight="13.2" customHeight="1" outlineLevelRow="0" outlineLevelCol="0"/>
  <cols>
    <col min="1" max="1" width="9.8125" style="127" customWidth="1"/>
    <col min="2" max="2" width="16.4219" style="127" customWidth="1"/>
    <col min="3" max="3" width="15.2109" style="127" customWidth="1"/>
    <col min="4" max="4" width="13.2109" style="127" customWidth="1"/>
    <col min="5" max="5" width="13.4219" style="127" customWidth="1"/>
    <col min="6" max="6" width="19.4219" style="127" customWidth="1"/>
    <col min="7" max="7" width="12.6016" style="127" customWidth="1"/>
    <col min="8" max="16384" width="9.21094" style="127" customWidth="1"/>
  </cols>
  <sheetData>
    <row r="1" ht="15" customHeight="1">
      <c r="A1" s="109"/>
      <c r="B1" s="109"/>
      <c r="C1" s="109"/>
      <c r="D1" s="109"/>
      <c r="E1" s="109"/>
      <c r="F1" s="109"/>
      <c r="G1" s="109"/>
    </row>
    <row r="2" ht="17.4" customHeight="1">
      <c r="A2" t="s" s="128">
        <v>15</v>
      </c>
      <c r="B2" t="s" s="129">
        <v>24</v>
      </c>
      <c r="C2" t="s" s="129">
        <v>16</v>
      </c>
      <c r="D2" t="s" s="129">
        <v>28</v>
      </c>
      <c r="E2" t="s" s="129">
        <v>20</v>
      </c>
      <c r="F2" t="s" s="129">
        <v>124</v>
      </c>
      <c r="G2" t="s" s="129">
        <v>81</v>
      </c>
    </row>
    <row r="3" ht="15" customHeight="1">
      <c r="A3" t="s" s="128">
        <v>35</v>
      </c>
      <c r="B3" t="s" s="128">
        <v>125</v>
      </c>
      <c r="C3" t="s" s="128">
        <v>17</v>
      </c>
      <c r="D3" t="s" s="128">
        <v>29</v>
      </c>
      <c r="E3" t="s" s="128">
        <v>126</v>
      </c>
      <c r="F3" t="s" s="128">
        <v>127</v>
      </c>
      <c r="G3" t="s" s="128">
        <v>82</v>
      </c>
    </row>
    <row r="4" ht="15" customHeight="1">
      <c r="A4" s="109"/>
      <c r="B4" t="s" s="128">
        <v>128</v>
      </c>
      <c r="C4" t="s" s="128">
        <v>78</v>
      </c>
      <c r="D4" s="109"/>
      <c r="E4" t="s" s="128">
        <v>129</v>
      </c>
      <c r="F4" t="s" s="128">
        <v>130</v>
      </c>
      <c r="G4" s="109"/>
    </row>
    <row r="5" ht="15" customHeight="1">
      <c r="A5" s="109"/>
      <c r="B5" t="s" s="128">
        <v>131</v>
      </c>
      <c r="C5" t="s" s="128">
        <v>51</v>
      </c>
      <c r="D5" s="109"/>
      <c r="E5" t="s" s="128">
        <v>21</v>
      </c>
      <c r="F5" t="s" s="128">
        <v>132</v>
      </c>
      <c r="G5" s="109"/>
    </row>
    <row r="6" ht="15" customHeight="1">
      <c r="A6" s="109"/>
      <c r="B6" t="s" s="128">
        <v>25</v>
      </c>
      <c r="C6" t="s" s="128">
        <v>92</v>
      </c>
      <c r="D6" s="109"/>
      <c r="E6" t="s" s="128">
        <v>133</v>
      </c>
      <c r="F6" s="109"/>
      <c r="G6" s="109"/>
    </row>
    <row r="7" ht="15" customHeight="1">
      <c r="A7" s="109"/>
      <c r="B7" t="s" s="128">
        <v>41</v>
      </c>
      <c r="C7" t="s" s="128">
        <v>33</v>
      </c>
      <c r="D7" s="109"/>
      <c r="E7" s="109"/>
      <c r="F7" s="109"/>
      <c r="G7" s="109"/>
    </row>
    <row r="8" ht="15" customHeight="1">
      <c r="A8" s="109"/>
      <c r="B8" t="s" s="128">
        <v>134</v>
      </c>
      <c r="C8" t="s" s="128">
        <v>69</v>
      </c>
      <c r="D8" s="109"/>
      <c r="E8" s="109"/>
      <c r="F8" s="109"/>
      <c r="G8" s="109"/>
    </row>
    <row r="9" ht="15" customHeight="1">
      <c r="A9" s="109"/>
      <c r="B9" t="s" s="128">
        <v>135</v>
      </c>
      <c r="C9" t="s" s="128">
        <v>48</v>
      </c>
      <c r="D9" s="109"/>
      <c r="E9" s="109"/>
      <c r="F9" s="109"/>
      <c r="G9" s="109"/>
    </row>
    <row r="10" ht="15" customHeight="1">
      <c r="A10" s="109"/>
      <c r="B10" t="s" s="128">
        <v>45</v>
      </c>
      <c r="C10" t="s" s="128">
        <v>79</v>
      </c>
      <c r="D10" s="109"/>
      <c r="E10" s="109"/>
      <c r="F10" s="109"/>
      <c r="G10" s="109"/>
    </row>
    <row r="11" ht="15" customHeight="1">
      <c r="A11" s="109"/>
      <c r="B11" s="109"/>
      <c r="C11" t="s" s="128">
        <v>36</v>
      </c>
      <c r="D11" s="109"/>
      <c r="E11" s="109"/>
      <c r="F11" s="109"/>
      <c r="G11" s="109"/>
    </row>
    <row r="12" ht="15" customHeight="1">
      <c r="A12" s="109"/>
      <c r="B12" s="109"/>
      <c r="C12" t="s" s="128">
        <v>85</v>
      </c>
      <c r="D12" s="109"/>
      <c r="E12" s="109"/>
      <c r="F12" s="109"/>
      <c r="G12" s="109"/>
    </row>
    <row r="13" ht="15" customHeight="1">
      <c r="A13" s="109"/>
      <c r="B13" s="109"/>
      <c r="C13" t="s" s="128">
        <v>59</v>
      </c>
      <c r="D13" s="109"/>
      <c r="E13" s="109"/>
      <c r="F13" s="109"/>
      <c r="G13" s="109"/>
    </row>
    <row r="14" ht="15" customHeight="1">
      <c r="A14" s="109"/>
      <c r="B14" s="109"/>
      <c r="C14" t="s" s="128">
        <v>75</v>
      </c>
      <c r="D14" s="109"/>
      <c r="E14" s="109"/>
      <c r="F14" s="109"/>
      <c r="G14" s="109"/>
    </row>
    <row r="15" ht="15" customHeight="1">
      <c r="A15" s="109"/>
      <c r="B15" s="109"/>
      <c r="C15" t="s" s="128">
        <v>136</v>
      </c>
      <c r="D15" s="109"/>
      <c r="E15" s="109"/>
      <c r="F15" s="109"/>
      <c r="G15" s="10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AD57"/>
  <sheetViews>
    <sheetView workbookViewId="0" showGridLines="0" defaultGridColor="1"/>
  </sheetViews>
  <sheetFormatPr defaultColWidth="9" defaultRowHeight="13.2" customHeight="1" outlineLevelRow="0" outlineLevelCol="0"/>
  <cols>
    <col min="1" max="1" width="3.60156" style="130" customWidth="1"/>
    <col min="2" max="2" width="12.6016" style="130" customWidth="1"/>
    <col min="3" max="3" width="12.8125" style="130" customWidth="1"/>
    <col min="4" max="4" width="11.6016" style="130" customWidth="1"/>
    <col min="5" max="5" width="5.42188" style="130" customWidth="1"/>
    <col min="6" max="6" width="5.60156" style="130" customWidth="1"/>
    <col min="7" max="7" width="6.42188" style="130" customWidth="1"/>
    <col min="8" max="8" width="9.21094" style="130" customWidth="1"/>
    <col min="9" max="9" width="14.4219" style="130" customWidth="1"/>
    <col min="10" max="10" width="14" style="130" customWidth="1"/>
    <col min="11" max="13" width="8.8125" style="130" customWidth="1"/>
    <col min="14" max="15" width="4.42188" style="130" customWidth="1"/>
    <col min="16" max="16" width="5.42188" style="130" customWidth="1"/>
    <col min="17" max="17" width="5.60156" style="130" customWidth="1"/>
    <col min="18" max="18" width="9.21094" style="130" customWidth="1"/>
    <col min="19" max="19" width="8" style="130" customWidth="1"/>
    <col min="20" max="20" width="10.4219" style="130" customWidth="1"/>
    <col min="21" max="23" width="8.8125" style="130" customWidth="1"/>
    <col min="24" max="26" width="9" style="130" customWidth="1"/>
    <col min="27" max="27" width="13.4219" style="130" customWidth="1"/>
    <col min="28" max="29" width="9" style="130" customWidth="1"/>
    <col min="30" max="30" width="12.6016" style="130" customWidth="1"/>
    <col min="31" max="16384" width="9" style="130" customWidth="1"/>
  </cols>
  <sheetData>
    <row r="1" ht="15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60"/>
      <c r="W1" s="60"/>
      <c r="X1" s="60"/>
      <c r="Y1" s="60"/>
      <c r="Z1" s="60"/>
      <c r="AA1" s="60"/>
      <c r="AB1" s="60"/>
      <c r="AC1" s="60"/>
      <c r="AD1" s="60"/>
    </row>
    <row r="2" ht="27" customHeight="1">
      <c r="A2" t="s" s="132">
        <v>137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4"/>
      <c r="V2" s="135"/>
      <c r="W2" s="60"/>
      <c r="X2" s="60"/>
      <c r="Y2" s="60"/>
      <c r="Z2" s="60"/>
      <c r="AA2" s="60"/>
      <c r="AB2" s="60"/>
      <c r="AC2" s="60"/>
      <c r="AD2" s="60"/>
    </row>
    <row r="3" ht="15" customHeight="1">
      <c r="A3" s="136"/>
      <c r="B3" s="136"/>
      <c r="C3" s="136"/>
      <c r="D3" s="136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1"/>
      <c r="W3" s="131"/>
      <c r="X3" s="60"/>
      <c r="Y3" s="60"/>
      <c r="Z3" s="60"/>
      <c r="AA3" s="60"/>
      <c r="AB3" s="60"/>
      <c r="AC3" s="60"/>
      <c r="AD3" s="60"/>
    </row>
    <row r="4" ht="16.5" customHeight="1">
      <c r="A4" s="138"/>
      <c r="B4" s="138"/>
      <c r="C4" s="138"/>
      <c r="D4" s="139"/>
      <c r="E4" t="s" s="140">
        <v>138</v>
      </c>
      <c r="F4" s="141"/>
      <c r="G4" s="141"/>
      <c r="H4" s="141"/>
      <c r="I4" s="141"/>
      <c r="J4" s="141"/>
      <c r="K4" s="141"/>
      <c r="L4" s="141"/>
      <c r="M4" s="141"/>
      <c r="N4" t="s" s="142">
        <v>139</v>
      </c>
      <c r="O4" s="143"/>
      <c r="P4" s="143"/>
      <c r="Q4" s="143"/>
      <c r="R4" s="143"/>
      <c r="S4" s="143"/>
      <c r="T4" s="143"/>
      <c r="U4" s="143"/>
      <c r="V4" s="143"/>
      <c r="W4" s="143"/>
      <c r="X4" s="135"/>
      <c r="Y4" s="60"/>
      <c r="Z4" s="60"/>
      <c r="AA4" s="60"/>
      <c r="AB4" s="60"/>
      <c r="AC4" s="60"/>
      <c r="AD4" s="60"/>
    </row>
    <row r="5" ht="15" customHeight="1">
      <c r="A5" s="131"/>
      <c r="B5" s="131"/>
      <c r="C5" s="131"/>
      <c r="D5" s="131"/>
      <c r="E5" s="137"/>
      <c r="F5" s="137"/>
      <c r="G5" s="137"/>
      <c r="H5" s="137"/>
      <c r="I5" s="137"/>
      <c r="J5" s="137"/>
      <c r="K5" s="137"/>
      <c r="L5" s="137"/>
      <c r="M5" s="144"/>
      <c r="N5" t="s" s="145">
        <v>140</v>
      </c>
      <c r="O5" s="146"/>
      <c r="P5" t="s" s="147">
        <v>141</v>
      </c>
      <c r="Q5" s="148"/>
      <c r="R5" t="s" s="149">
        <v>140</v>
      </c>
      <c r="S5" t="s" s="149">
        <v>140</v>
      </c>
      <c r="T5" t="s" s="150">
        <v>142</v>
      </c>
      <c r="U5" s="151"/>
      <c r="V5" s="137"/>
      <c r="W5" s="137"/>
      <c r="X5" s="60"/>
      <c r="Y5" s="60"/>
      <c r="Z5" s="60"/>
      <c r="AA5" s="60"/>
      <c r="AB5" s="60"/>
      <c r="AC5" s="60"/>
      <c r="AD5" s="60"/>
    </row>
    <row r="6" ht="15" customHeight="1">
      <c r="A6" t="s" s="152">
        <v>143</v>
      </c>
      <c r="B6" t="s" s="152">
        <v>2</v>
      </c>
      <c r="C6" t="s" s="152">
        <v>144</v>
      </c>
      <c r="D6" t="s" s="152">
        <v>145</v>
      </c>
      <c r="E6" s="153">
        <v>20</v>
      </c>
      <c r="F6" s="153">
        <v>40</v>
      </c>
      <c r="G6" t="s" s="154">
        <v>142</v>
      </c>
      <c r="H6" t="s" s="155">
        <v>146</v>
      </c>
      <c r="I6" t="s" s="155">
        <v>147</v>
      </c>
      <c r="J6" t="s" s="155">
        <v>148</v>
      </c>
      <c r="K6" t="s" s="154">
        <v>149</v>
      </c>
      <c r="L6" t="s" s="154">
        <v>150</v>
      </c>
      <c r="M6" t="s" s="155">
        <v>151</v>
      </c>
      <c r="N6" s="156">
        <v>20</v>
      </c>
      <c r="O6" s="156">
        <v>40</v>
      </c>
      <c r="P6" s="156">
        <v>20</v>
      </c>
      <c r="Q6" s="156">
        <v>40</v>
      </c>
      <c r="R6" t="s" s="145">
        <v>146</v>
      </c>
      <c r="S6" t="s" s="147">
        <v>152</v>
      </c>
      <c r="T6" t="s" s="147">
        <v>152</v>
      </c>
      <c r="U6" t="s" s="147">
        <v>149</v>
      </c>
      <c r="V6" t="s" s="147">
        <v>150</v>
      </c>
      <c r="W6" t="s" s="145">
        <v>151</v>
      </c>
      <c r="X6" s="135"/>
      <c r="Y6" s="60"/>
      <c r="Z6" s="60"/>
      <c r="AA6" s="60"/>
      <c r="AB6" s="60"/>
      <c r="AC6" s="60"/>
      <c r="AD6" s="60"/>
    </row>
    <row r="7" ht="15" customHeight="1">
      <c r="A7" s="157">
        <v>1</v>
      </c>
      <c r="B7" t="s" s="158">
        <v>153</v>
      </c>
      <c r="C7" s="159">
        <v>43467</v>
      </c>
      <c r="D7" t="s" s="160">
        <v>154</v>
      </c>
      <c r="E7" s="161">
        <v>29</v>
      </c>
      <c r="F7" s="161">
        <v>119</v>
      </c>
      <c r="G7" s="162"/>
      <c r="H7" s="161">
        <f>E7+F7</f>
        <v>148</v>
      </c>
      <c r="I7" s="163">
        <v>692356.16</v>
      </c>
      <c r="J7" s="163">
        <v>3193663.2</v>
      </c>
      <c r="K7" s="161">
        <f>E7*1</f>
        <v>29</v>
      </c>
      <c r="L7" s="161">
        <f>F7*2</f>
        <v>238</v>
      </c>
      <c r="M7" s="161">
        <f>K7+L7</f>
        <v>267</v>
      </c>
      <c r="N7" s="164">
        <v>1</v>
      </c>
      <c r="O7" s="146"/>
      <c r="P7" s="164">
        <v>34</v>
      </c>
      <c r="Q7" s="164">
        <v>41</v>
      </c>
      <c r="R7" s="164">
        <f>N7+O7</f>
        <v>1</v>
      </c>
      <c r="S7" s="165">
        <f>N7+O7</f>
        <v>1</v>
      </c>
      <c r="T7" s="146"/>
      <c r="U7" s="164">
        <f>(N7+P7)*1</f>
        <v>35</v>
      </c>
      <c r="V7" s="164">
        <f>(O7+Q7)*2</f>
        <v>82</v>
      </c>
      <c r="W7" s="164">
        <f>U7+V7</f>
        <v>117</v>
      </c>
      <c r="X7" s="135"/>
      <c r="Y7" s="60"/>
      <c r="Z7" s="60"/>
      <c r="AA7" s="60"/>
      <c r="AB7" s="60"/>
      <c r="AC7" s="60"/>
      <c r="AD7" s="60"/>
    </row>
    <row r="8" ht="15" customHeight="1">
      <c r="A8" s="157">
        <v>2</v>
      </c>
      <c r="B8" t="s" s="158">
        <v>153</v>
      </c>
      <c r="C8" s="159">
        <v>43472</v>
      </c>
      <c r="D8" t="s" s="160">
        <v>154</v>
      </c>
      <c r="E8" s="161">
        <v>26</v>
      </c>
      <c r="F8" s="161">
        <v>77</v>
      </c>
      <c r="G8" s="162"/>
      <c r="H8" s="161">
        <f>E8+F8</f>
        <v>103</v>
      </c>
      <c r="I8" s="163">
        <v>590746.76</v>
      </c>
      <c r="J8" s="163">
        <v>2103054.36</v>
      </c>
      <c r="K8" s="161">
        <f>E8*1</f>
        <v>26</v>
      </c>
      <c r="L8" s="161">
        <f>F8*2</f>
        <v>154</v>
      </c>
      <c r="M8" s="161">
        <f>K8+L8</f>
        <v>180</v>
      </c>
      <c r="N8" s="164">
        <v>1</v>
      </c>
      <c r="O8" s="164">
        <v>1</v>
      </c>
      <c r="P8" s="164">
        <v>43</v>
      </c>
      <c r="Q8" s="164">
        <v>68</v>
      </c>
      <c r="R8" s="164">
        <f>N8+O8</f>
        <v>2</v>
      </c>
      <c r="S8" s="165">
        <f>N8+O8</f>
        <v>2</v>
      </c>
      <c r="T8" s="146"/>
      <c r="U8" s="164">
        <f>(N8+P8)*1</f>
        <v>44</v>
      </c>
      <c r="V8" s="164">
        <f>(O8+Q8)*2</f>
        <v>138</v>
      </c>
      <c r="W8" s="164">
        <f>U8+V8</f>
        <v>182</v>
      </c>
      <c r="X8" s="135"/>
      <c r="Y8" s="60"/>
      <c r="Z8" s="60"/>
      <c r="AA8" s="166"/>
      <c r="AB8" s="60"/>
      <c r="AC8" s="60"/>
      <c r="AD8" s="131"/>
    </row>
    <row r="9" ht="15" customHeight="1">
      <c r="A9" s="157">
        <v>3</v>
      </c>
      <c r="B9" t="s" s="158">
        <v>153</v>
      </c>
      <c r="C9" s="159">
        <v>43480</v>
      </c>
      <c r="D9" t="s" s="160">
        <v>154</v>
      </c>
      <c r="E9" s="161">
        <v>33</v>
      </c>
      <c r="F9" s="161">
        <v>114</v>
      </c>
      <c r="G9" s="162"/>
      <c r="H9" s="161">
        <f>E9+F9</f>
        <v>147</v>
      </c>
      <c r="I9" s="163">
        <v>722111.21</v>
      </c>
      <c r="J9" s="163">
        <v>2992700.05</v>
      </c>
      <c r="K9" s="161">
        <f>E9*1</f>
        <v>33</v>
      </c>
      <c r="L9" s="161">
        <f>F9*2</f>
        <v>228</v>
      </c>
      <c r="M9" s="161">
        <f>K9+L9</f>
        <v>261</v>
      </c>
      <c r="N9" s="164">
        <v>5</v>
      </c>
      <c r="O9" s="146"/>
      <c r="P9" s="164">
        <v>26</v>
      </c>
      <c r="Q9" s="164">
        <v>144</v>
      </c>
      <c r="R9" s="164">
        <f>N9+O9</f>
        <v>5</v>
      </c>
      <c r="S9" s="165">
        <f>N9+O9</f>
        <v>5</v>
      </c>
      <c r="T9" s="146"/>
      <c r="U9" s="164">
        <f>(N9+P9)*1</f>
        <v>31</v>
      </c>
      <c r="V9" s="164">
        <f>(O9+Q9)*2</f>
        <v>288</v>
      </c>
      <c r="W9" s="164">
        <f>U9+V9</f>
        <v>319</v>
      </c>
      <c r="X9" s="135"/>
      <c r="Y9" s="60"/>
      <c r="Z9" s="167"/>
      <c r="AA9" s="168"/>
      <c r="AB9" s="59"/>
      <c r="AC9" s="169"/>
      <c r="AD9" s="170"/>
    </row>
    <row r="10" ht="15" customHeight="1">
      <c r="A10" s="157">
        <v>4</v>
      </c>
      <c r="B10" t="s" s="158">
        <v>153</v>
      </c>
      <c r="C10" s="159">
        <v>43487</v>
      </c>
      <c r="D10" t="s" s="160">
        <v>154</v>
      </c>
      <c r="E10" s="161">
        <v>37</v>
      </c>
      <c r="F10" s="161">
        <v>72</v>
      </c>
      <c r="G10" s="162"/>
      <c r="H10" s="161">
        <f>E10+F10</f>
        <v>109</v>
      </c>
      <c r="I10" s="163">
        <v>895873</v>
      </c>
      <c r="J10" s="163">
        <v>1924222.6</v>
      </c>
      <c r="K10" s="161">
        <f>E10*1</f>
        <v>37</v>
      </c>
      <c r="L10" s="161">
        <f>F10*2</f>
        <v>144</v>
      </c>
      <c r="M10" s="161">
        <f>K10+L10</f>
        <v>181</v>
      </c>
      <c r="N10" s="164">
        <v>9</v>
      </c>
      <c r="O10" s="164">
        <v>2</v>
      </c>
      <c r="P10" s="164">
        <v>21</v>
      </c>
      <c r="Q10" s="164">
        <v>65</v>
      </c>
      <c r="R10" s="164">
        <f>N10+O10</f>
        <v>11</v>
      </c>
      <c r="S10" s="165">
        <f>N10+O10</f>
        <v>11</v>
      </c>
      <c r="T10" s="146"/>
      <c r="U10" s="164">
        <f>(N10+P10)*1</f>
        <v>30</v>
      </c>
      <c r="V10" s="164">
        <f>(O10+Q10)*2</f>
        <v>134</v>
      </c>
      <c r="W10" s="164">
        <f>U10+V10</f>
        <v>164</v>
      </c>
      <c r="X10" s="135"/>
      <c r="Y10" s="60"/>
      <c r="Z10" s="167"/>
      <c r="AA10" s="168"/>
      <c r="AB10" s="59"/>
      <c r="AC10" s="169"/>
      <c r="AD10" s="170"/>
    </row>
    <row r="11" ht="15" customHeight="1">
      <c r="A11" s="157">
        <v>5</v>
      </c>
      <c r="B11" t="s" s="158">
        <v>153</v>
      </c>
      <c r="C11" s="159">
        <v>43497</v>
      </c>
      <c r="D11" t="s" s="160">
        <v>154</v>
      </c>
      <c r="E11" s="161">
        <v>44</v>
      </c>
      <c r="F11" s="161">
        <v>92</v>
      </c>
      <c r="G11" s="162"/>
      <c r="H11" s="161">
        <f>E11+F11</f>
        <v>136</v>
      </c>
      <c r="I11" s="163">
        <v>1112151.68</v>
      </c>
      <c r="J11" s="163">
        <v>2497423.49</v>
      </c>
      <c r="K11" s="161">
        <f>E11*1</f>
        <v>44</v>
      </c>
      <c r="L11" s="161">
        <f>F11*2</f>
        <v>184</v>
      </c>
      <c r="M11" s="161">
        <f>K11+L11</f>
        <v>228</v>
      </c>
      <c r="N11" s="164">
        <v>5</v>
      </c>
      <c r="O11" s="164">
        <v>2</v>
      </c>
      <c r="P11" s="164">
        <v>24</v>
      </c>
      <c r="Q11" s="164">
        <v>79</v>
      </c>
      <c r="R11" s="164">
        <f>N11+O11</f>
        <v>7</v>
      </c>
      <c r="S11" s="165">
        <f>N11+O11</f>
        <v>7</v>
      </c>
      <c r="T11" s="146"/>
      <c r="U11" s="164">
        <f>(N11+P11)*1</f>
        <v>29</v>
      </c>
      <c r="V11" s="164">
        <f>(O11+Q11)*2</f>
        <v>162</v>
      </c>
      <c r="W11" s="164">
        <f>U11+V11</f>
        <v>191</v>
      </c>
      <c r="X11" s="135"/>
      <c r="Y11" s="60"/>
      <c r="Z11" s="167"/>
      <c r="AA11" s="168"/>
      <c r="AB11" s="59"/>
      <c r="AC11" s="169"/>
      <c r="AD11" s="170"/>
    </row>
    <row r="12" ht="15" customHeight="1">
      <c r="A12" s="157">
        <v>6</v>
      </c>
      <c r="B12" t="s" s="158">
        <v>153</v>
      </c>
      <c r="C12" s="159">
        <v>43502</v>
      </c>
      <c r="D12" t="s" s="160">
        <v>154</v>
      </c>
      <c r="E12" s="161">
        <v>18</v>
      </c>
      <c r="F12" s="161">
        <v>61</v>
      </c>
      <c r="G12" s="162"/>
      <c r="H12" s="161">
        <f>E12+F12</f>
        <v>79</v>
      </c>
      <c r="I12" s="163">
        <v>395213.84</v>
      </c>
      <c r="J12" s="163">
        <v>1599755.93</v>
      </c>
      <c r="K12" s="161">
        <f>E12*1</f>
        <v>18</v>
      </c>
      <c r="L12" s="161">
        <f>F12*2</f>
        <v>122</v>
      </c>
      <c r="M12" s="161">
        <f>K12+L12</f>
        <v>140</v>
      </c>
      <c r="N12" s="164">
        <v>6</v>
      </c>
      <c r="O12" s="164">
        <v>2</v>
      </c>
      <c r="P12" s="146"/>
      <c r="Q12" s="164">
        <v>50</v>
      </c>
      <c r="R12" s="164">
        <f>N12+O12</f>
        <v>8</v>
      </c>
      <c r="S12" s="165">
        <f>N12+O12</f>
        <v>8</v>
      </c>
      <c r="T12" s="146"/>
      <c r="U12" s="164">
        <f>(N12+P12)*1</f>
        <v>6</v>
      </c>
      <c r="V12" s="164">
        <f>(O12+Q12)*2</f>
        <v>104</v>
      </c>
      <c r="W12" s="164">
        <f>U12+V12</f>
        <v>110</v>
      </c>
      <c r="X12" s="135"/>
      <c r="Y12" s="60"/>
      <c r="Z12" s="60"/>
      <c r="AA12" s="171"/>
      <c r="AB12" s="60"/>
      <c r="AC12" s="60"/>
      <c r="AD12" s="136"/>
    </row>
    <row r="13" ht="15" customHeight="1">
      <c r="A13" s="157">
        <v>7</v>
      </c>
      <c r="B13" t="s" s="158">
        <v>153</v>
      </c>
      <c r="C13" s="159">
        <v>43510</v>
      </c>
      <c r="D13" t="s" s="160">
        <v>154</v>
      </c>
      <c r="E13" s="161">
        <v>34</v>
      </c>
      <c r="F13" s="161">
        <v>101</v>
      </c>
      <c r="G13" s="162"/>
      <c r="H13" s="161">
        <f>E13+F13</f>
        <v>135</v>
      </c>
      <c r="I13" s="163">
        <v>863471.59</v>
      </c>
      <c r="J13" s="163">
        <v>2706594.9</v>
      </c>
      <c r="K13" s="161">
        <f>E13*1</f>
        <v>34</v>
      </c>
      <c r="L13" s="161">
        <f>F13*2</f>
        <v>202</v>
      </c>
      <c r="M13" s="161">
        <f>K13+L13</f>
        <v>236</v>
      </c>
      <c r="N13" s="164">
        <v>2</v>
      </c>
      <c r="O13" s="164">
        <v>4</v>
      </c>
      <c r="P13" s="164">
        <v>40</v>
      </c>
      <c r="Q13" s="164">
        <v>99</v>
      </c>
      <c r="R13" s="164">
        <f>N13+O13</f>
        <v>6</v>
      </c>
      <c r="S13" s="165">
        <f>N13+O13</f>
        <v>6</v>
      </c>
      <c r="T13" s="146"/>
      <c r="U13" s="164">
        <f>(N13+P13)*1</f>
        <v>42</v>
      </c>
      <c r="V13" s="164">
        <f>(O13+Q13)*2</f>
        <v>206</v>
      </c>
      <c r="W13" s="164">
        <f>U13+V13</f>
        <v>248</v>
      </c>
      <c r="X13" s="135"/>
      <c r="Y13" s="60"/>
      <c r="Z13" s="60"/>
      <c r="AA13" s="60"/>
      <c r="AB13" s="60"/>
      <c r="AC13" s="60"/>
      <c r="AD13" s="60"/>
    </row>
    <row r="14" ht="15" customHeight="1">
      <c r="A14" s="157">
        <v>8</v>
      </c>
      <c r="B14" t="s" s="158">
        <v>153</v>
      </c>
      <c r="C14" s="159">
        <v>43517</v>
      </c>
      <c r="D14" t="s" s="160">
        <v>154</v>
      </c>
      <c r="E14" s="161">
        <v>27</v>
      </c>
      <c r="F14" s="161">
        <v>83</v>
      </c>
      <c r="G14" s="162"/>
      <c r="H14" s="161">
        <f>E14+F14</f>
        <v>110</v>
      </c>
      <c r="I14" s="163">
        <v>577497.4399999999</v>
      </c>
      <c r="J14" s="163">
        <v>2151814.57</v>
      </c>
      <c r="K14" s="161">
        <f>E14*1</f>
        <v>27</v>
      </c>
      <c r="L14" s="161">
        <f>F14*2</f>
        <v>166</v>
      </c>
      <c r="M14" s="161">
        <f>K14+L14</f>
        <v>193</v>
      </c>
      <c r="N14" s="164">
        <v>7</v>
      </c>
      <c r="O14" s="164">
        <v>4</v>
      </c>
      <c r="P14" s="146"/>
      <c r="Q14" s="164">
        <v>1</v>
      </c>
      <c r="R14" s="164">
        <f>N14+O14</f>
        <v>11</v>
      </c>
      <c r="S14" s="165">
        <f>N14+O14</f>
        <v>11</v>
      </c>
      <c r="T14" s="146"/>
      <c r="U14" s="164">
        <f>(N14+P14)*1</f>
        <v>7</v>
      </c>
      <c r="V14" s="164">
        <f>(O14+Q14)*2</f>
        <v>10</v>
      </c>
      <c r="W14" s="164">
        <f>U14+V14</f>
        <v>17</v>
      </c>
      <c r="X14" s="135"/>
      <c r="Y14" s="60"/>
      <c r="Z14" s="60"/>
      <c r="AA14" s="60"/>
      <c r="AB14" s="60"/>
      <c r="AC14" s="60"/>
      <c r="AD14" s="60"/>
    </row>
    <row r="15" ht="15" customHeight="1">
      <c r="A15" s="157">
        <v>9</v>
      </c>
      <c r="B15" t="s" s="158">
        <v>153</v>
      </c>
      <c r="C15" s="159">
        <v>43523</v>
      </c>
      <c r="D15" t="s" s="160">
        <v>154</v>
      </c>
      <c r="E15" s="161">
        <v>58</v>
      </c>
      <c r="F15" s="161">
        <v>92</v>
      </c>
      <c r="G15" s="162"/>
      <c r="H15" s="161">
        <f>E15+F15</f>
        <v>150</v>
      </c>
      <c r="I15" s="163">
        <v>1343091.72</v>
      </c>
      <c r="J15" s="163">
        <v>2403327.37</v>
      </c>
      <c r="K15" s="161">
        <f>E15*1</f>
        <v>58</v>
      </c>
      <c r="L15" s="161">
        <f>F15*2</f>
        <v>184</v>
      </c>
      <c r="M15" s="161">
        <f>K15+L15</f>
        <v>242</v>
      </c>
      <c r="N15" s="164">
        <v>3</v>
      </c>
      <c r="O15" s="164">
        <v>1</v>
      </c>
      <c r="P15" s="164">
        <v>24</v>
      </c>
      <c r="Q15" s="164">
        <v>104</v>
      </c>
      <c r="R15" s="164">
        <f>N15+O15</f>
        <v>4</v>
      </c>
      <c r="S15" s="165">
        <f>N15+O15</f>
        <v>4</v>
      </c>
      <c r="T15" s="146"/>
      <c r="U15" s="164">
        <f>(N15+P15)*1</f>
        <v>27</v>
      </c>
      <c r="V15" s="164">
        <f>(O15+Q15)*2</f>
        <v>210</v>
      </c>
      <c r="W15" s="164">
        <f>U15+V15</f>
        <v>237</v>
      </c>
      <c r="X15" s="135"/>
      <c r="Y15" s="60"/>
      <c r="Z15" s="60"/>
      <c r="AA15" s="60"/>
      <c r="AB15" s="60"/>
      <c r="AC15" s="60"/>
      <c r="AD15" s="60"/>
    </row>
    <row r="16" ht="15" customHeight="1">
      <c r="A16" s="157">
        <v>10</v>
      </c>
      <c r="B16" t="s" s="158">
        <v>153</v>
      </c>
      <c r="C16" s="159">
        <v>43537</v>
      </c>
      <c r="D16" t="s" s="160">
        <v>154</v>
      </c>
      <c r="E16" s="161">
        <v>31</v>
      </c>
      <c r="F16" s="161">
        <v>136</v>
      </c>
      <c r="G16" s="162"/>
      <c r="H16" s="161">
        <f>E16+F16</f>
        <v>167</v>
      </c>
      <c r="I16" s="163">
        <v>612959.7</v>
      </c>
      <c r="J16" s="163">
        <v>3617583.22</v>
      </c>
      <c r="K16" s="161">
        <f>E16*1</f>
        <v>31</v>
      </c>
      <c r="L16" s="161">
        <f>F16*2</f>
        <v>272</v>
      </c>
      <c r="M16" s="161">
        <f>K16+L16</f>
        <v>303</v>
      </c>
      <c r="N16" s="164">
        <v>2</v>
      </c>
      <c r="O16" s="164">
        <v>4</v>
      </c>
      <c r="P16" s="164">
        <v>60</v>
      </c>
      <c r="Q16" s="164">
        <v>105</v>
      </c>
      <c r="R16" s="164">
        <f>N16+O16</f>
        <v>6</v>
      </c>
      <c r="S16" s="165">
        <f>N16+O16</f>
        <v>6</v>
      </c>
      <c r="T16" s="146"/>
      <c r="U16" s="164">
        <f>(N16+P16)*1</f>
        <v>62</v>
      </c>
      <c r="V16" s="164">
        <f>(O16+Q16)*2</f>
        <v>218</v>
      </c>
      <c r="W16" s="164">
        <f>U16+V16</f>
        <v>280</v>
      </c>
      <c r="X16" s="135"/>
      <c r="Y16" s="60"/>
      <c r="Z16" s="60"/>
      <c r="AA16" s="166"/>
      <c r="AB16" s="60"/>
      <c r="AC16" s="60"/>
      <c r="AD16" s="60"/>
    </row>
    <row r="17" ht="15" customHeight="1">
      <c r="A17" s="157">
        <v>11</v>
      </c>
      <c r="B17" t="s" s="158">
        <v>153</v>
      </c>
      <c r="C17" s="159">
        <v>43542</v>
      </c>
      <c r="D17" t="s" s="160">
        <v>154</v>
      </c>
      <c r="E17" s="161">
        <v>44</v>
      </c>
      <c r="F17" s="161">
        <v>165</v>
      </c>
      <c r="G17" s="162"/>
      <c r="H17" s="161">
        <f>E17+F17</f>
        <v>209</v>
      </c>
      <c r="I17" s="163">
        <v>991118.55</v>
      </c>
      <c r="J17" s="163">
        <v>4510729.25</v>
      </c>
      <c r="K17" s="161">
        <f>E17*1</f>
        <v>44</v>
      </c>
      <c r="L17" s="161">
        <f>F17*2</f>
        <v>330</v>
      </c>
      <c r="M17" s="161">
        <f>K17+L17</f>
        <v>374</v>
      </c>
      <c r="N17" s="164">
        <v>3</v>
      </c>
      <c r="O17" s="164">
        <v>1</v>
      </c>
      <c r="P17" s="146"/>
      <c r="Q17" s="164">
        <v>7</v>
      </c>
      <c r="R17" s="164">
        <f>N17+O17</f>
        <v>4</v>
      </c>
      <c r="S17" s="165">
        <f>N17+O17</f>
        <v>4</v>
      </c>
      <c r="T17" s="146"/>
      <c r="U17" s="164">
        <f>(N17+P17)*1</f>
        <v>3</v>
      </c>
      <c r="V17" s="164">
        <f>(O17+Q17)*2</f>
        <v>16</v>
      </c>
      <c r="W17" s="164">
        <f>U17+V17</f>
        <v>19</v>
      </c>
      <c r="X17" s="135"/>
      <c r="Y17" s="60"/>
      <c r="Z17" s="167"/>
      <c r="AA17" s="168"/>
      <c r="AB17" s="59"/>
      <c r="AC17" s="60"/>
      <c r="AD17" s="60"/>
    </row>
    <row r="18" ht="15" customHeight="1">
      <c r="A18" s="157">
        <v>12</v>
      </c>
      <c r="B18" t="s" s="158">
        <v>153</v>
      </c>
      <c r="C18" s="159">
        <v>43550</v>
      </c>
      <c r="D18" t="s" s="160">
        <v>154</v>
      </c>
      <c r="E18" s="161">
        <v>64</v>
      </c>
      <c r="F18" s="161">
        <v>148</v>
      </c>
      <c r="G18" s="162"/>
      <c r="H18" s="161">
        <f>E18+F18</f>
        <v>212</v>
      </c>
      <c r="I18" s="163">
        <v>1352434.35</v>
      </c>
      <c r="J18" s="163">
        <v>3921710.94</v>
      </c>
      <c r="K18" s="161">
        <f>E18*1</f>
        <v>64</v>
      </c>
      <c r="L18" s="161">
        <f>F18*2</f>
        <v>296</v>
      </c>
      <c r="M18" s="161">
        <f>K18+L18</f>
        <v>360</v>
      </c>
      <c r="N18" s="164">
        <v>2</v>
      </c>
      <c r="O18" s="164">
        <v>4</v>
      </c>
      <c r="P18" s="164">
        <v>42</v>
      </c>
      <c r="Q18" s="164">
        <v>206</v>
      </c>
      <c r="R18" s="164">
        <f>N18+O18</f>
        <v>6</v>
      </c>
      <c r="S18" s="165">
        <f>N18+O18</f>
        <v>6</v>
      </c>
      <c r="T18" s="146"/>
      <c r="U18" s="164">
        <f>(N18+P18)*1</f>
        <v>44</v>
      </c>
      <c r="V18" s="164">
        <f>(O18+Q18)*2</f>
        <v>420</v>
      </c>
      <c r="W18" s="164">
        <f>U18+V18</f>
        <v>464</v>
      </c>
      <c r="X18" s="135"/>
      <c r="Y18" s="60"/>
      <c r="Z18" s="167"/>
      <c r="AA18" s="168"/>
      <c r="AB18" s="59"/>
      <c r="AC18" s="60"/>
      <c r="AD18" s="60"/>
    </row>
    <row r="19" ht="15" customHeight="1">
      <c r="A19" s="157">
        <v>13</v>
      </c>
      <c r="B19" t="s" s="158">
        <v>153</v>
      </c>
      <c r="C19" s="159">
        <v>43553</v>
      </c>
      <c r="D19" t="s" s="160">
        <v>154</v>
      </c>
      <c r="E19" s="161">
        <v>30</v>
      </c>
      <c r="F19" s="161">
        <v>142</v>
      </c>
      <c r="G19" s="162"/>
      <c r="H19" s="161">
        <f>E19+F19</f>
        <v>172</v>
      </c>
      <c r="I19" s="163">
        <v>573637.02</v>
      </c>
      <c r="J19" s="163">
        <v>3852904.65</v>
      </c>
      <c r="K19" s="161">
        <f>E19*1</f>
        <v>30</v>
      </c>
      <c r="L19" s="161">
        <f>F19*2</f>
        <v>284</v>
      </c>
      <c r="M19" s="161">
        <f>K19+L19</f>
        <v>314</v>
      </c>
      <c r="N19" s="164">
        <v>1</v>
      </c>
      <c r="O19" s="164">
        <v>2</v>
      </c>
      <c r="P19" s="164">
        <v>3</v>
      </c>
      <c r="Q19" s="164">
        <v>82</v>
      </c>
      <c r="R19" s="164">
        <f>N19+O19</f>
        <v>3</v>
      </c>
      <c r="S19" s="165">
        <f>N19+O19</f>
        <v>3</v>
      </c>
      <c r="T19" s="146"/>
      <c r="U19" s="164">
        <f>(N19+P19)*1</f>
        <v>4</v>
      </c>
      <c r="V19" s="164">
        <f>(O19+Q19)*2</f>
        <v>168</v>
      </c>
      <c r="W19" s="164">
        <f>U19+V19</f>
        <v>172</v>
      </c>
      <c r="X19" s="135"/>
      <c r="Y19" s="60"/>
      <c r="Z19" s="167"/>
      <c r="AA19" s="168"/>
      <c r="AB19" s="59"/>
      <c r="AC19" s="60"/>
      <c r="AD19" s="60"/>
    </row>
    <row r="20" ht="15" customHeight="1">
      <c r="A20" s="157">
        <v>14</v>
      </c>
      <c r="B20" t="s" s="158">
        <v>153</v>
      </c>
      <c r="C20" s="159">
        <v>43563</v>
      </c>
      <c r="D20" t="s" s="160">
        <v>154</v>
      </c>
      <c r="E20" s="161">
        <v>22</v>
      </c>
      <c r="F20" s="161">
        <v>66</v>
      </c>
      <c r="G20" s="162"/>
      <c r="H20" s="161">
        <f>E20+F20</f>
        <v>88</v>
      </c>
      <c r="I20" s="172">
        <v>400561.925</v>
      </c>
      <c r="J20" s="163">
        <v>1877423.42</v>
      </c>
      <c r="K20" s="161">
        <f>E20*1</f>
        <v>22</v>
      </c>
      <c r="L20" s="161">
        <f>F20*2</f>
        <v>132</v>
      </c>
      <c r="M20" s="161">
        <f>K20+L20</f>
        <v>154</v>
      </c>
      <c r="N20" s="164">
        <v>9</v>
      </c>
      <c r="O20" s="164">
        <v>2</v>
      </c>
      <c r="P20" s="164">
        <v>80</v>
      </c>
      <c r="Q20" s="164">
        <v>171</v>
      </c>
      <c r="R20" s="164">
        <f>N20+O20</f>
        <v>11</v>
      </c>
      <c r="S20" s="165">
        <f>N20+O20</f>
        <v>11</v>
      </c>
      <c r="T20" s="146"/>
      <c r="U20" s="164">
        <f>(N20+P20)*1</f>
        <v>89</v>
      </c>
      <c r="V20" s="164">
        <f>(O20+Q20)*2</f>
        <v>346</v>
      </c>
      <c r="W20" s="164">
        <f>U20+V20</f>
        <v>435</v>
      </c>
      <c r="X20" s="135"/>
      <c r="Y20" s="60"/>
      <c r="Z20" s="167"/>
      <c r="AA20" s="173"/>
      <c r="AB20" s="59"/>
      <c r="AC20" s="60"/>
      <c r="AD20" s="60"/>
    </row>
    <row r="21" ht="15" customHeight="1">
      <c r="A21" s="157">
        <v>15</v>
      </c>
      <c r="B21" t="s" s="158">
        <v>153</v>
      </c>
      <c r="C21" t="s" s="174">
        <v>155</v>
      </c>
      <c r="D21" t="s" s="160">
        <v>154</v>
      </c>
      <c r="E21" s="161">
        <v>20</v>
      </c>
      <c r="F21" s="161">
        <v>155</v>
      </c>
      <c r="G21" s="162"/>
      <c r="H21" s="161">
        <f>E21+F21</f>
        <v>175</v>
      </c>
      <c r="I21" s="163">
        <v>434686.27</v>
      </c>
      <c r="J21" s="163">
        <v>3978353.09</v>
      </c>
      <c r="K21" s="161">
        <f>E21*1</f>
        <v>20</v>
      </c>
      <c r="L21" s="161">
        <f>F21*2</f>
        <v>310</v>
      </c>
      <c r="M21" s="161">
        <f>K21+L21</f>
        <v>330</v>
      </c>
      <c r="N21" s="164">
        <v>5</v>
      </c>
      <c r="O21" s="164">
        <v>3</v>
      </c>
      <c r="P21" s="164">
        <v>24</v>
      </c>
      <c r="Q21" s="164">
        <v>118</v>
      </c>
      <c r="R21" s="164">
        <f>N21+O21</f>
        <v>8</v>
      </c>
      <c r="S21" s="165">
        <f>N21+O21</f>
        <v>8</v>
      </c>
      <c r="T21" s="146"/>
      <c r="U21" s="164">
        <f>(N21+P21)*1</f>
        <v>29</v>
      </c>
      <c r="V21" s="164">
        <f>(O21+Q21)*2</f>
        <v>242</v>
      </c>
      <c r="W21" s="164">
        <f>U21+V21</f>
        <v>271</v>
      </c>
      <c r="X21" s="135"/>
      <c r="Y21" s="60"/>
      <c r="Z21" s="60"/>
      <c r="AA21" s="171"/>
      <c r="AB21" s="60"/>
      <c r="AC21" s="60"/>
      <c r="AD21" s="60"/>
    </row>
    <row r="22" ht="15" customHeight="1">
      <c r="A22" s="157">
        <v>16</v>
      </c>
      <c r="B22" t="s" s="158">
        <v>153</v>
      </c>
      <c r="C22" s="159">
        <v>43579</v>
      </c>
      <c r="D22" t="s" s="160">
        <v>154</v>
      </c>
      <c r="E22" s="161">
        <v>41</v>
      </c>
      <c r="F22" s="161">
        <v>94</v>
      </c>
      <c r="G22" s="162"/>
      <c r="H22" s="161">
        <f>E22+F22</f>
        <v>135</v>
      </c>
      <c r="I22" s="163">
        <v>941032.952</v>
      </c>
      <c r="J22" s="163">
        <v>2438522.86</v>
      </c>
      <c r="K22" s="161">
        <f>E22*1</f>
        <v>41</v>
      </c>
      <c r="L22" s="161">
        <f>F22*2</f>
        <v>188</v>
      </c>
      <c r="M22" s="161">
        <f>K22+L22</f>
        <v>229</v>
      </c>
      <c r="N22" s="164">
        <v>2</v>
      </c>
      <c r="O22" s="164">
        <v>6</v>
      </c>
      <c r="P22" s="164">
        <v>1</v>
      </c>
      <c r="Q22" s="164">
        <v>122</v>
      </c>
      <c r="R22" s="164">
        <f>N22+O22</f>
        <v>8</v>
      </c>
      <c r="S22" s="165">
        <f>N22+O22</f>
        <v>8</v>
      </c>
      <c r="T22" s="146"/>
      <c r="U22" s="164">
        <f>(N22+P22)*1</f>
        <v>3</v>
      </c>
      <c r="V22" s="164">
        <f>(O22+Q22)*2</f>
        <v>256</v>
      </c>
      <c r="W22" s="164">
        <f>U22+V22</f>
        <v>259</v>
      </c>
      <c r="X22" s="135"/>
      <c r="Y22" s="60"/>
      <c r="Z22" s="60"/>
      <c r="AA22" s="60"/>
      <c r="AB22" s="60"/>
      <c r="AC22" s="60"/>
      <c r="AD22" s="60"/>
    </row>
    <row r="23" ht="15" customHeight="1">
      <c r="A23" s="157">
        <v>17</v>
      </c>
      <c r="B23" t="s" s="158">
        <v>153</v>
      </c>
      <c r="C23" s="159">
        <v>43587</v>
      </c>
      <c r="D23" t="s" s="160">
        <v>154</v>
      </c>
      <c r="E23" s="161">
        <v>34</v>
      </c>
      <c r="F23" s="161">
        <v>52</v>
      </c>
      <c r="G23" s="162"/>
      <c r="H23" s="161">
        <f>E23+F23</f>
        <v>86</v>
      </c>
      <c r="I23" s="163">
        <v>812570.46</v>
      </c>
      <c r="J23" s="163">
        <v>1316643.95</v>
      </c>
      <c r="K23" s="161">
        <f>E23*1</f>
        <v>34</v>
      </c>
      <c r="L23" s="161">
        <f>F23*2</f>
        <v>104</v>
      </c>
      <c r="M23" s="161">
        <f>K23+L23</f>
        <v>138</v>
      </c>
      <c r="N23" s="164">
        <v>3</v>
      </c>
      <c r="O23" s="164">
        <v>5</v>
      </c>
      <c r="P23" s="164">
        <v>28</v>
      </c>
      <c r="Q23" s="164">
        <v>49</v>
      </c>
      <c r="R23" s="164">
        <f>N23+O23</f>
        <v>8</v>
      </c>
      <c r="S23" s="165">
        <f>N23+O23</f>
        <v>8</v>
      </c>
      <c r="T23" s="146"/>
      <c r="U23" s="164">
        <f>(N23+P23)*1</f>
        <v>31</v>
      </c>
      <c r="V23" s="164">
        <f>(O23+Q23)*2</f>
        <v>108</v>
      </c>
      <c r="W23" s="164">
        <f>U23+V23</f>
        <v>139</v>
      </c>
      <c r="X23" s="135"/>
      <c r="Y23" s="60"/>
      <c r="Z23" s="60"/>
      <c r="AA23" s="60"/>
      <c r="AB23" s="60"/>
      <c r="AC23" s="60"/>
      <c r="AD23" s="60"/>
    </row>
    <row r="24" ht="15" customHeight="1">
      <c r="A24" s="157">
        <v>18</v>
      </c>
      <c r="B24" t="s" s="158">
        <v>153</v>
      </c>
      <c r="C24" s="159">
        <v>43593</v>
      </c>
      <c r="D24" t="s" s="160">
        <v>154</v>
      </c>
      <c r="E24" s="161">
        <v>77</v>
      </c>
      <c r="F24" s="161">
        <v>152</v>
      </c>
      <c r="G24" s="162"/>
      <c r="H24" s="161">
        <f>E24+F24</f>
        <v>229</v>
      </c>
      <c r="I24" s="163">
        <v>1616210.19</v>
      </c>
      <c r="J24" s="163">
        <v>4021513.53</v>
      </c>
      <c r="K24" s="161">
        <f>E24*1</f>
        <v>77</v>
      </c>
      <c r="L24" s="161">
        <f>F24*2</f>
        <v>304</v>
      </c>
      <c r="M24" s="161">
        <f>K24+L24</f>
        <v>381</v>
      </c>
      <c r="N24" s="164">
        <v>1</v>
      </c>
      <c r="O24" s="164">
        <v>2</v>
      </c>
      <c r="P24" s="164">
        <v>36</v>
      </c>
      <c r="Q24" s="164">
        <v>62</v>
      </c>
      <c r="R24" s="164">
        <f>N24+O24</f>
        <v>3</v>
      </c>
      <c r="S24" s="165">
        <f>N24+O24</f>
        <v>3</v>
      </c>
      <c r="T24" s="146"/>
      <c r="U24" s="164">
        <f>(N24+P24)*1</f>
        <v>37</v>
      </c>
      <c r="V24" s="164">
        <f>(O24+Q24)*2</f>
        <v>128</v>
      </c>
      <c r="W24" s="164">
        <f>U24+V24</f>
        <v>165</v>
      </c>
      <c r="X24" s="135"/>
      <c r="Y24" s="60"/>
      <c r="Z24" s="60"/>
      <c r="AA24" s="60"/>
      <c r="AB24" s="60"/>
      <c r="AC24" s="60"/>
      <c r="AD24" s="60"/>
    </row>
    <row r="25" ht="15" customHeight="1">
      <c r="A25" s="157">
        <v>19</v>
      </c>
      <c r="B25" t="s" s="158">
        <v>153</v>
      </c>
      <c r="C25" s="159">
        <v>43599</v>
      </c>
      <c r="D25" t="s" s="160">
        <v>154</v>
      </c>
      <c r="E25" s="161">
        <v>26</v>
      </c>
      <c r="F25" s="161">
        <v>84</v>
      </c>
      <c r="G25" s="162"/>
      <c r="H25" s="161">
        <f>E25+F25</f>
        <v>110</v>
      </c>
      <c r="I25" s="163">
        <v>567294.08</v>
      </c>
      <c r="J25" s="163">
        <v>2339395.14</v>
      </c>
      <c r="K25" s="161">
        <f>E25*1</f>
        <v>26</v>
      </c>
      <c r="L25" s="161">
        <f>F25*2</f>
        <v>168</v>
      </c>
      <c r="M25" s="161">
        <f>K25+L25</f>
        <v>194</v>
      </c>
      <c r="N25" s="164">
        <v>4</v>
      </c>
      <c r="O25" s="164">
        <v>5</v>
      </c>
      <c r="P25" s="146"/>
      <c r="Q25" s="164">
        <v>32</v>
      </c>
      <c r="R25" s="164">
        <f>N25+O25</f>
        <v>9</v>
      </c>
      <c r="S25" s="165">
        <f>N25+O25</f>
        <v>9</v>
      </c>
      <c r="T25" s="146"/>
      <c r="U25" s="164">
        <f>(N25+P25)*1</f>
        <v>4</v>
      </c>
      <c r="V25" s="164">
        <f>(O25+Q25)*2</f>
        <v>74</v>
      </c>
      <c r="W25" s="164">
        <f>U25+V25</f>
        <v>78</v>
      </c>
      <c r="X25" s="135"/>
      <c r="Y25" s="60"/>
      <c r="Z25" s="60"/>
      <c r="AA25" s="60"/>
      <c r="AB25" s="60"/>
      <c r="AC25" s="60"/>
      <c r="AD25" s="60"/>
    </row>
    <row r="26" ht="15" customHeight="1">
      <c r="A26" s="157">
        <v>20</v>
      </c>
      <c r="B26" t="s" s="158">
        <v>153</v>
      </c>
      <c r="C26" s="159">
        <v>43609</v>
      </c>
      <c r="D26" t="s" s="160">
        <v>154</v>
      </c>
      <c r="E26" s="161">
        <v>34</v>
      </c>
      <c r="F26" s="161">
        <v>95</v>
      </c>
      <c r="G26" s="162"/>
      <c r="H26" s="161">
        <f>E26+F26</f>
        <v>129</v>
      </c>
      <c r="I26" s="163">
        <v>721522.12</v>
      </c>
      <c r="J26" s="163">
        <v>2572913.41</v>
      </c>
      <c r="K26" s="161">
        <f>E26*1</f>
        <v>34</v>
      </c>
      <c r="L26" s="161">
        <f>F26*2</f>
        <v>190</v>
      </c>
      <c r="M26" s="161">
        <f>K26+L26</f>
        <v>224</v>
      </c>
      <c r="N26" s="164">
        <v>7</v>
      </c>
      <c r="O26" s="164">
        <v>13</v>
      </c>
      <c r="P26" s="164">
        <v>29</v>
      </c>
      <c r="Q26" s="164">
        <v>127</v>
      </c>
      <c r="R26" s="164">
        <f>N26+O26</f>
        <v>20</v>
      </c>
      <c r="S26" s="165">
        <f>N26+O26</f>
        <v>20</v>
      </c>
      <c r="T26" s="146"/>
      <c r="U26" s="164">
        <f>(N26+P26)*1</f>
        <v>36</v>
      </c>
      <c r="V26" s="164">
        <f>(O26+Q26)*2</f>
        <v>280</v>
      </c>
      <c r="W26" s="164">
        <f>U26+V26</f>
        <v>316</v>
      </c>
      <c r="X26" s="135"/>
      <c r="Y26" s="60"/>
      <c r="Z26" s="60"/>
      <c r="AA26" s="60"/>
      <c r="AB26" s="60"/>
      <c r="AC26" s="60"/>
      <c r="AD26" s="60"/>
    </row>
    <row r="27" ht="15" customHeight="1">
      <c r="A27" s="157">
        <v>21</v>
      </c>
      <c r="B27" t="s" s="158">
        <v>153</v>
      </c>
      <c r="C27" s="159">
        <v>43616</v>
      </c>
      <c r="D27" t="s" s="160">
        <v>154</v>
      </c>
      <c r="E27" s="161">
        <v>57</v>
      </c>
      <c r="F27" s="161">
        <v>84</v>
      </c>
      <c r="G27" s="162"/>
      <c r="H27" s="161">
        <f>E27+F27</f>
        <v>141</v>
      </c>
      <c r="I27" s="163">
        <v>1288742.78</v>
      </c>
      <c r="J27" s="163">
        <v>2250054.2</v>
      </c>
      <c r="K27" s="161">
        <f>E27*1</f>
        <v>57</v>
      </c>
      <c r="L27" s="161">
        <f>F27*2</f>
        <v>168</v>
      </c>
      <c r="M27" s="161">
        <f>K27+L27</f>
        <v>225</v>
      </c>
      <c r="N27" s="164">
        <v>10</v>
      </c>
      <c r="O27" s="164">
        <v>7</v>
      </c>
      <c r="P27" s="164">
        <v>76</v>
      </c>
      <c r="Q27" s="164">
        <v>80</v>
      </c>
      <c r="R27" s="164">
        <f>N27+O27</f>
        <v>17</v>
      </c>
      <c r="S27" s="165">
        <f>N27+O27</f>
        <v>17</v>
      </c>
      <c r="T27" s="146"/>
      <c r="U27" s="164">
        <f>(N27+P27)*1</f>
        <v>86</v>
      </c>
      <c r="V27" s="164">
        <f>(O27+Q27)*2</f>
        <v>174</v>
      </c>
      <c r="W27" s="164">
        <f>U27+V27</f>
        <v>260</v>
      </c>
      <c r="X27" s="135"/>
      <c r="Y27" s="60"/>
      <c r="Z27" s="60"/>
      <c r="AA27" s="60"/>
      <c r="AB27" s="60"/>
      <c r="AC27" s="60"/>
      <c r="AD27" s="60"/>
    </row>
    <row r="28" ht="15" customHeight="1">
      <c r="A28" s="157">
        <v>22</v>
      </c>
      <c r="B28" t="s" s="158">
        <v>153</v>
      </c>
      <c r="C28" s="159">
        <v>43623</v>
      </c>
      <c r="D28" t="s" s="160">
        <v>154</v>
      </c>
      <c r="E28" s="161">
        <v>19</v>
      </c>
      <c r="F28" s="161">
        <v>125</v>
      </c>
      <c r="G28" s="162"/>
      <c r="H28" s="161">
        <f>E28+F28</f>
        <v>144</v>
      </c>
      <c r="I28" s="163">
        <v>397056.68</v>
      </c>
      <c r="J28" s="163">
        <v>3418072.8</v>
      </c>
      <c r="K28" s="161">
        <f>E28*1</f>
        <v>19</v>
      </c>
      <c r="L28" s="161">
        <f>F28*2</f>
        <v>250</v>
      </c>
      <c r="M28" s="161">
        <f>K28+L28</f>
        <v>269</v>
      </c>
      <c r="N28" s="164">
        <v>2</v>
      </c>
      <c r="O28" s="164">
        <v>2</v>
      </c>
      <c r="P28" s="164">
        <v>1</v>
      </c>
      <c r="Q28" s="164">
        <v>66</v>
      </c>
      <c r="R28" s="164">
        <f>N28+O28</f>
        <v>4</v>
      </c>
      <c r="S28" s="165">
        <f>N28+O28</f>
        <v>4</v>
      </c>
      <c r="T28" s="146"/>
      <c r="U28" s="164">
        <f>(N28+P28)*1</f>
        <v>3</v>
      </c>
      <c r="V28" s="164">
        <f>(O28+Q28)*2</f>
        <v>136</v>
      </c>
      <c r="W28" s="164">
        <f>U28+V28</f>
        <v>139</v>
      </c>
      <c r="X28" s="135"/>
      <c r="Y28" s="60"/>
      <c r="Z28" s="60"/>
      <c r="AA28" s="60"/>
      <c r="AB28" s="60"/>
      <c r="AC28" s="60"/>
      <c r="AD28" s="60"/>
    </row>
    <row r="29" ht="15" customHeight="1">
      <c r="A29" s="157">
        <v>23</v>
      </c>
      <c r="B29" t="s" s="158">
        <v>153</v>
      </c>
      <c r="C29" s="159">
        <v>43629</v>
      </c>
      <c r="D29" t="s" s="160">
        <v>154</v>
      </c>
      <c r="E29" s="161">
        <v>33</v>
      </c>
      <c r="F29" s="161">
        <v>147</v>
      </c>
      <c r="G29" s="162"/>
      <c r="H29" s="161">
        <f>E29+F29</f>
        <v>180</v>
      </c>
      <c r="I29" s="163">
        <v>679658</v>
      </c>
      <c r="J29" s="163">
        <v>4073285.31</v>
      </c>
      <c r="K29" s="161">
        <f>E29*1</f>
        <v>33</v>
      </c>
      <c r="L29" s="161">
        <f>F29*2</f>
        <v>294</v>
      </c>
      <c r="M29" s="161">
        <f>K29+L29</f>
        <v>327</v>
      </c>
      <c r="N29" s="164">
        <v>1</v>
      </c>
      <c r="O29" s="164">
        <v>4</v>
      </c>
      <c r="P29" s="164">
        <v>59</v>
      </c>
      <c r="Q29" s="164">
        <v>113</v>
      </c>
      <c r="R29" s="164">
        <f>N29+O29</f>
        <v>5</v>
      </c>
      <c r="S29" s="165">
        <f>N29+O29</f>
        <v>5</v>
      </c>
      <c r="T29" s="146"/>
      <c r="U29" s="164">
        <f>(N29+P29)*1</f>
        <v>60</v>
      </c>
      <c r="V29" s="164">
        <f>(O29+Q29)*2</f>
        <v>234</v>
      </c>
      <c r="W29" s="164">
        <f>U29+V29</f>
        <v>294</v>
      </c>
      <c r="X29" s="135"/>
      <c r="Y29" s="60"/>
      <c r="Z29" s="60"/>
      <c r="AA29" s="60"/>
      <c r="AB29" s="60"/>
      <c r="AC29" s="60"/>
      <c r="AD29" s="60"/>
    </row>
    <row r="30" ht="15" customHeight="1">
      <c r="A30" s="157">
        <v>24</v>
      </c>
      <c r="B30" t="s" s="158">
        <v>153</v>
      </c>
      <c r="C30" s="159">
        <v>43636</v>
      </c>
      <c r="D30" t="s" s="160">
        <v>154</v>
      </c>
      <c r="E30" s="161">
        <v>50</v>
      </c>
      <c r="F30" s="161">
        <v>103</v>
      </c>
      <c r="G30" s="162"/>
      <c r="H30" s="161">
        <f>E30+F30</f>
        <v>153</v>
      </c>
      <c r="I30" s="163">
        <v>1237096.97</v>
      </c>
      <c r="J30" s="163">
        <v>2666644.46</v>
      </c>
      <c r="K30" s="161">
        <f>E30*1</f>
        <v>50</v>
      </c>
      <c r="L30" s="161">
        <f>F30*2</f>
        <v>206</v>
      </c>
      <c r="M30" s="161">
        <f>K30+L30</f>
        <v>256</v>
      </c>
      <c r="N30" s="164">
        <v>5</v>
      </c>
      <c r="O30" s="164">
        <v>2</v>
      </c>
      <c r="P30" s="164">
        <v>20</v>
      </c>
      <c r="Q30" s="164">
        <v>103</v>
      </c>
      <c r="R30" s="164">
        <f>N30+O30</f>
        <v>7</v>
      </c>
      <c r="S30" s="165">
        <f>N30+O30</f>
        <v>7</v>
      </c>
      <c r="T30" s="146"/>
      <c r="U30" s="164">
        <f>(N30+P30)*1</f>
        <v>25</v>
      </c>
      <c r="V30" s="164">
        <f>(O30+Q30)*2</f>
        <v>210</v>
      </c>
      <c r="W30" s="164">
        <f>U30+V30</f>
        <v>235</v>
      </c>
      <c r="X30" s="135"/>
      <c r="Y30" s="60"/>
      <c r="Z30" s="60"/>
      <c r="AA30" s="60"/>
      <c r="AB30" s="60"/>
      <c r="AC30" s="60"/>
      <c r="AD30" s="60"/>
    </row>
    <row r="31" ht="15" customHeight="1">
      <c r="A31" s="157">
        <v>25</v>
      </c>
      <c r="B31" t="s" s="158">
        <v>153</v>
      </c>
      <c r="C31" s="159">
        <v>43643</v>
      </c>
      <c r="D31" t="s" s="160">
        <v>154</v>
      </c>
      <c r="E31" s="161">
        <v>26</v>
      </c>
      <c r="F31" s="161">
        <v>88</v>
      </c>
      <c r="G31" s="162"/>
      <c r="H31" s="161">
        <f>E31+F31</f>
        <v>114</v>
      </c>
      <c r="I31" s="163">
        <v>539026.968</v>
      </c>
      <c r="J31" s="163">
        <v>2332610.66</v>
      </c>
      <c r="K31" s="161">
        <f>E31*1</f>
        <v>26</v>
      </c>
      <c r="L31" s="161">
        <f>F31*2</f>
        <v>176</v>
      </c>
      <c r="M31" s="161">
        <f>K31+L31</f>
        <v>202</v>
      </c>
      <c r="N31" s="164">
        <v>2</v>
      </c>
      <c r="O31" s="164">
        <v>1</v>
      </c>
      <c r="P31" s="164">
        <v>34</v>
      </c>
      <c r="Q31" s="164">
        <v>104</v>
      </c>
      <c r="R31" s="164">
        <f>N31+O31</f>
        <v>3</v>
      </c>
      <c r="S31" s="165">
        <f>N31+O31</f>
        <v>3</v>
      </c>
      <c r="T31" s="146"/>
      <c r="U31" s="164">
        <f>(N31+P31)*1</f>
        <v>36</v>
      </c>
      <c r="V31" s="164">
        <f>(O31+Q31)*2</f>
        <v>210</v>
      </c>
      <c r="W31" s="164">
        <f>U31+V31</f>
        <v>246</v>
      </c>
      <c r="X31" s="135"/>
      <c r="Y31" s="60"/>
      <c r="Z31" s="60"/>
      <c r="AA31" s="60"/>
      <c r="AB31" s="60"/>
      <c r="AC31" s="60"/>
      <c r="AD31" s="60"/>
    </row>
    <row r="32" ht="15" customHeight="1">
      <c r="A32" s="157">
        <v>26</v>
      </c>
      <c r="B32" t="s" s="158">
        <v>153</v>
      </c>
      <c r="C32" s="159">
        <v>43648</v>
      </c>
      <c r="D32" t="s" s="160">
        <v>154</v>
      </c>
      <c r="E32" s="161">
        <v>18</v>
      </c>
      <c r="F32" s="161">
        <v>91</v>
      </c>
      <c r="G32" s="162"/>
      <c r="H32" s="161">
        <f>E32+F32</f>
        <v>109</v>
      </c>
      <c r="I32" s="163">
        <v>415111.88</v>
      </c>
      <c r="J32" s="163">
        <v>2510534.12</v>
      </c>
      <c r="K32" s="161">
        <f>E32*1</f>
        <v>18</v>
      </c>
      <c r="L32" s="161">
        <f>F32*2</f>
        <v>182</v>
      </c>
      <c r="M32" s="161">
        <f>K32+L32</f>
        <v>200</v>
      </c>
      <c r="N32" s="164">
        <v>3</v>
      </c>
      <c r="O32" s="164">
        <v>3</v>
      </c>
      <c r="P32" s="164">
        <v>15</v>
      </c>
      <c r="Q32" s="164">
        <v>47</v>
      </c>
      <c r="R32" s="164">
        <f>N32+O32</f>
        <v>6</v>
      </c>
      <c r="S32" s="165">
        <f>N32+O32</f>
        <v>6</v>
      </c>
      <c r="T32" s="146"/>
      <c r="U32" s="164">
        <f>(N32+P32)*1</f>
        <v>18</v>
      </c>
      <c r="V32" s="164">
        <f>(O32+Q32)*2</f>
        <v>100</v>
      </c>
      <c r="W32" s="164">
        <f>U32+V32</f>
        <v>118</v>
      </c>
      <c r="X32" s="135"/>
      <c r="Y32" s="60"/>
      <c r="Z32" s="60"/>
      <c r="AA32" s="60"/>
      <c r="AB32" s="60"/>
      <c r="AC32" s="60"/>
      <c r="AD32" s="60"/>
    </row>
    <row r="33" ht="15" customHeight="1">
      <c r="A33" s="157">
        <v>27</v>
      </c>
      <c r="B33" t="s" s="158">
        <v>153</v>
      </c>
      <c r="C33" s="159">
        <v>43658</v>
      </c>
      <c r="D33" t="s" s="160">
        <v>154</v>
      </c>
      <c r="E33" s="161">
        <v>39</v>
      </c>
      <c r="F33" s="161">
        <v>141</v>
      </c>
      <c r="G33" s="162"/>
      <c r="H33" s="161">
        <f>E33+F33</f>
        <v>180</v>
      </c>
      <c r="I33" s="163">
        <v>833140.09</v>
      </c>
      <c r="J33" s="163">
        <v>3884557.37</v>
      </c>
      <c r="K33" s="161">
        <f>E33*1</f>
        <v>39</v>
      </c>
      <c r="L33" s="161">
        <f>F33*2</f>
        <v>282</v>
      </c>
      <c r="M33" s="161">
        <f>K33+L33</f>
        <v>321</v>
      </c>
      <c r="N33" s="164">
        <v>6</v>
      </c>
      <c r="O33" s="164">
        <v>3</v>
      </c>
      <c r="P33" s="146"/>
      <c r="Q33" s="164">
        <v>36</v>
      </c>
      <c r="R33" s="164">
        <f>N33+O33</f>
        <v>9</v>
      </c>
      <c r="S33" s="165">
        <f>N33+O33</f>
        <v>9</v>
      </c>
      <c r="T33" s="146"/>
      <c r="U33" s="164">
        <f>(N33+P33)*1</f>
        <v>6</v>
      </c>
      <c r="V33" s="164">
        <f>(O33+Q33)*2</f>
        <v>78</v>
      </c>
      <c r="W33" s="164">
        <f>U33+V33</f>
        <v>84</v>
      </c>
      <c r="X33" s="135"/>
      <c r="Y33" s="60"/>
      <c r="Z33" s="60"/>
      <c r="AA33" s="60"/>
      <c r="AB33" s="60"/>
      <c r="AC33" s="60"/>
      <c r="AD33" s="60"/>
    </row>
    <row r="34" ht="15" customHeight="1">
      <c r="A34" s="157">
        <v>28</v>
      </c>
      <c r="B34" t="s" s="158">
        <v>153</v>
      </c>
      <c r="C34" s="159">
        <v>43668</v>
      </c>
      <c r="D34" t="s" s="160">
        <v>154</v>
      </c>
      <c r="E34" s="161">
        <v>38</v>
      </c>
      <c r="F34" s="161">
        <v>126</v>
      </c>
      <c r="G34" s="162"/>
      <c r="H34" s="161">
        <f>E34+F34</f>
        <v>164</v>
      </c>
      <c r="I34" s="163">
        <v>825139.5699999999</v>
      </c>
      <c r="J34" s="163">
        <v>3399819.75</v>
      </c>
      <c r="K34" s="161">
        <f>E34*1</f>
        <v>38</v>
      </c>
      <c r="L34" s="161">
        <f>F34*2</f>
        <v>252</v>
      </c>
      <c r="M34" s="161">
        <f>K34+L34</f>
        <v>290</v>
      </c>
      <c r="N34" s="164">
        <v>4</v>
      </c>
      <c r="O34" s="164">
        <v>2</v>
      </c>
      <c r="P34" s="164">
        <v>68</v>
      </c>
      <c r="Q34" s="164">
        <v>204</v>
      </c>
      <c r="R34" s="164">
        <f>N34+O34</f>
        <v>6</v>
      </c>
      <c r="S34" s="165">
        <f>N34+O34</f>
        <v>6</v>
      </c>
      <c r="T34" s="146"/>
      <c r="U34" s="164">
        <f>(N34+P34)*1</f>
        <v>72</v>
      </c>
      <c r="V34" s="164">
        <f>(O34+Q34)*2</f>
        <v>412</v>
      </c>
      <c r="W34" s="164">
        <f>U34+V34</f>
        <v>484</v>
      </c>
      <c r="X34" s="135"/>
      <c r="Y34" s="60"/>
      <c r="Z34" s="60"/>
      <c r="AA34" s="60"/>
      <c r="AB34" s="60"/>
      <c r="AC34" s="60"/>
      <c r="AD34" s="60"/>
    </row>
    <row r="35" ht="15" customHeight="1">
      <c r="A35" s="157">
        <v>29</v>
      </c>
      <c r="B35" t="s" s="158">
        <v>153</v>
      </c>
      <c r="C35" s="159">
        <v>43671</v>
      </c>
      <c r="D35" t="s" s="160">
        <v>154</v>
      </c>
      <c r="E35" s="161">
        <v>28</v>
      </c>
      <c r="F35" s="161">
        <v>92</v>
      </c>
      <c r="G35" s="161">
        <v>5</v>
      </c>
      <c r="H35" s="161">
        <f>E35+F35</f>
        <v>120</v>
      </c>
      <c r="I35" s="163">
        <v>622418.22</v>
      </c>
      <c r="J35" s="163">
        <v>2570939.23</v>
      </c>
      <c r="K35" s="161">
        <f>E35*1</f>
        <v>28</v>
      </c>
      <c r="L35" s="161">
        <f>F35*2</f>
        <v>184</v>
      </c>
      <c r="M35" s="161">
        <f>K35+L35</f>
        <v>212</v>
      </c>
      <c r="N35" s="164">
        <v>2</v>
      </c>
      <c r="O35" s="164">
        <v>1</v>
      </c>
      <c r="P35" s="164">
        <v>17</v>
      </c>
      <c r="Q35" s="164">
        <v>71</v>
      </c>
      <c r="R35" s="164">
        <f>N35+O35</f>
        <v>3</v>
      </c>
      <c r="S35" s="165">
        <f>N35+O35</f>
        <v>3</v>
      </c>
      <c r="T35" s="146"/>
      <c r="U35" s="164">
        <f>(N35+P35)*1</f>
        <v>19</v>
      </c>
      <c r="V35" s="164">
        <f>(O35+Q35)*2</f>
        <v>144</v>
      </c>
      <c r="W35" s="164">
        <f>U35+V35</f>
        <v>163</v>
      </c>
      <c r="X35" s="135"/>
      <c r="Y35" s="60"/>
      <c r="Z35" s="60"/>
      <c r="AA35" s="60"/>
      <c r="AB35" s="60"/>
      <c r="AC35" s="60"/>
      <c r="AD35" s="60"/>
    </row>
    <row r="36" ht="15" customHeight="1">
      <c r="A36" s="157">
        <v>30</v>
      </c>
      <c r="B36" t="s" s="158">
        <v>153</v>
      </c>
      <c r="C36" s="159">
        <v>43678</v>
      </c>
      <c r="D36" t="s" s="160">
        <v>154</v>
      </c>
      <c r="E36" s="161">
        <v>35</v>
      </c>
      <c r="F36" s="161">
        <v>92</v>
      </c>
      <c r="G36" s="162"/>
      <c r="H36" s="161">
        <f>E36+F36</f>
        <v>127</v>
      </c>
      <c r="I36" s="163">
        <v>795291.9399999999</v>
      </c>
      <c r="J36" s="163">
        <v>2464133.65</v>
      </c>
      <c r="K36" s="161">
        <f>E36*1</f>
        <v>35</v>
      </c>
      <c r="L36" s="161">
        <f>F36*2</f>
        <v>184</v>
      </c>
      <c r="M36" s="161">
        <f>K36+L36</f>
        <v>219</v>
      </c>
      <c r="N36" s="164">
        <v>2</v>
      </c>
      <c r="O36" s="164">
        <v>1</v>
      </c>
      <c r="P36" s="164">
        <v>36</v>
      </c>
      <c r="Q36" s="164">
        <v>85</v>
      </c>
      <c r="R36" s="164">
        <f>N36+O36</f>
        <v>3</v>
      </c>
      <c r="S36" s="165">
        <f>N36+O36</f>
        <v>3</v>
      </c>
      <c r="T36" s="146"/>
      <c r="U36" s="164">
        <f>(N36+P36)*1</f>
        <v>38</v>
      </c>
      <c r="V36" s="164">
        <f>(O36+Q36)*2</f>
        <v>172</v>
      </c>
      <c r="W36" s="164">
        <f>U36+V36</f>
        <v>210</v>
      </c>
      <c r="X36" s="135"/>
      <c r="Y36" s="60"/>
      <c r="Z36" s="60"/>
      <c r="AA36" s="60"/>
      <c r="AB36" s="60"/>
      <c r="AC36" s="60"/>
      <c r="AD36" s="60"/>
    </row>
    <row r="37" ht="15" customHeight="1">
      <c r="A37" s="157">
        <v>31</v>
      </c>
      <c r="B37" t="s" s="158">
        <v>153</v>
      </c>
      <c r="C37" s="159">
        <v>43686</v>
      </c>
      <c r="D37" t="s" s="160">
        <v>154</v>
      </c>
      <c r="E37" s="161">
        <v>22</v>
      </c>
      <c r="F37" s="161">
        <v>94</v>
      </c>
      <c r="G37" s="162"/>
      <c r="H37" s="161">
        <f>E37+F37</f>
        <v>116</v>
      </c>
      <c r="I37" s="163">
        <v>475957.84</v>
      </c>
      <c r="J37" s="163">
        <v>2570800.92</v>
      </c>
      <c r="K37" s="161">
        <f>E37*1</f>
        <v>22</v>
      </c>
      <c r="L37" s="161">
        <f>F37*2</f>
        <v>188</v>
      </c>
      <c r="M37" s="161">
        <f>K37+L37</f>
        <v>210</v>
      </c>
      <c r="N37" s="164">
        <v>4</v>
      </c>
      <c r="O37" s="164">
        <v>7</v>
      </c>
      <c r="P37" s="164">
        <v>27</v>
      </c>
      <c r="Q37" s="164">
        <v>92</v>
      </c>
      <c r="R37" s="164">
        <f>N37+O37</f>
        <v>11</v>
      </c>
      <c r="S37" s="165">
        <f>N37+O37</f>
        <v>11</v>
      </c>
      <c r="T37" s="146"/>
      <c r="U37" s="164">
        <f>(N37+P37)*1</f>
        <v>31</v>
      </c>
      <c r="V37" s="164">
        <f>(O37+Q37)*2</f>
        <v>198</v>
      </c>
      <c r="W37" s="164">
        <f>U37+V37</f>
        <v>229</v>
      </c>
      <c r="X37" s="135"/>
      <c r="Y37" s="60"/>
      <c r="Z37" s="60"/>
      <c r="AA37" s="60"/>
      <c r="AB37" s="60"/>
      <c r="AC37" s="60"/>
      <c r="AD37" s="60"/>
    </row>
    <row r="38" ht="15" customHeight="1">
      <c r="A38" s="157">
        <v>32</v>
      </c>
      <c r="B38" t="s" s="158">
        <v>153</v>
      </c>
      <c r="C38" s="159">
        <v>43693</v>
      </c>
      <c r="D38" t="s" s="160">
        <v>154</v>
      </c>
      <c r="E38" s="161">
        <v>21</v>
      </c>
      <c r="F38" s="161">
        <v>64</v>
      </c>
      <c r="G38" s="162"/>
      <c r="H38" s="161">
        <f>E38+F38</f>
        <v>85</v>
      </c>
      <c r="I38" s="163">
        <v>438104.62</v>
      </c>
      <c r="J38" s="163">
        <v>1690262.13</v>
      </c>
      <c r="K38" s="161">
        <f>E38*1</f>
        <v>21</v>
      </c>
      <c r="L38" s="161">
        <f>F38*2</f>
        <v>128</v>
      </c>
      <c r="M38" s="161">
        <f>K38+L38</f>
        <v>149</v>
      </c>
      <c r="N38" s="164">
        <v>2</v>
      </c>
      <c r="O38" s="164">
        <v>1</v>
      </c>
      <c r="P38" s="164">
        <v>17</v>
      </c>
      <c r="Q38" s="164">
        <v>72</v>
      </c>
      <c r="R38" s="164">
        <f>N38+O38</f>
        <v>3</v>
      </c>
      <c r="S38" s="165">
        <f>N38+O38</f>
        <v>3</v>
      </c>
      <c r="T38" s="146"/>
      <c r="U38" s="164">
        <f>(N38+P38)*1</f>
        <v>19</v>
      </c>
      <c r="V38" s="164">
        <f>(O38+Q38)*2</f>
        <v>146</v>
      </c>
      <c r="W38" s="164">
        <f>U38+V38</f>
        <v>165</v>
      </c>
      <c r="X38" s="135"/>
      <c r="Y38" s="60"/>
      <c r="Z38" s="60"/>
      <c r="AA38" s="60"/>
      <c r="AB38" s="60"/>
      <c r="AC38" s="60"/>
      <c r="AD38" s="60"/>
    </row>
    <row r="39" ht="15" customHeight="1">
      <c r="A39" s="157">
        <v>33</v>
      </c>
      <c r="B39" t="s" s="158">
        <v>153</v>
      </c>
      <c r="C39" s="159">
        <v>43700</v>
      </c>
      <c r="D39" t="s" s="160">
        <v>154</v>
      </c>
      <c r="E39" s="161">
        <v>27</v>
      </c>
      <c r="F39" s="161">
        <v>129</v>
      </c>
      <c r="G39" s="162"/>
      <c r="H39" s="161">
        <f>E39+F39</f>
        <v>156</v>
      </c>
      <c r="I39" s="163">
        <v>578868.728</v>
      </c>
      <c r="J39" s="163">
        <v>3665645.05</v>
      </c>
      <c r="K39" s="161">
        <f>E39*1</f>
        <v>27</v>
      </c>
      <c r="L39" s="161">
        <f>F39*2</f>
        <v>258</v>
      </c>
      <c r="M39" s="161">
        <f>K39+L39</f>
        <v>285</v>
      </c>
      <c r="N39" s="164">
        <v>3</v>
      </c>
      <c r="O39" s="164">
        <v>1</v>
      </c>
      <c r="P39" s="164">
        <v>19</v>
      </c>
      <c r="Q39" s="164">
        <v>54</v>
      </c>
      <c r="R39" s="164">
        <f>N39+O39</f>
        <v>4</v>
      </c>
      <c r="S39" s="165">
        <f>N39+O39</f>
        <v>4</v>
      </c>
      <c r="T39" s="146"/>
      <c r="U39" s="164">
        <f>(N39+P39)*1</f>
        <v>22</v>
      </c>
      <c r="V39" s="164">
        <f>(O39+Q39)*2</f>
        <v>110</v>
      </c>
      <c r="W39" s="164">
        <f>U39+V39</f>
        <v>132</v>
      </c>
      <c r="X39" s="135"/>
      <c r="Y39" s="60"/>
      <c r="Z39" s="60"/>
      <c r="AA39" s="60"/>
      <c r="AB39" s="60"/>
      <c r="AC39" s="60"/>
      <c r="AD39" s="60"/>
    </row>
    <row r="40" ht="15" customHeight="1">
      <c r="A40" s="157">
        <v>34</v>
      </c>
      <c r="B40" t="s" s="158">
        <v>153</v>
      </c>
      <c r="C40" s="159">
        <v>43706</v>
      </c>
      <c r="D40" t="s" s="160">
        <v>154</v>
      </c>
      <c r="E40" s="161">
        <v>29</v>
      </c>
      <c r="F40" s="161">
        <v>69</v>
      </c>
      <c r="G40" s="162"/>
      <c r="H40" s="161">
        <f>E40+F40</f>
        <v>98</v>
      </c>
      <c r="I40" s="163">
        <v>651718.13</v>
      </c>
      <c r="J40" s="163">
        <v>1877162.98</v>
      </c>
      <c r="K40" s="161">
        <f>E40*1</f>
        <v>29</v>
      </c>
      <c r="L40" s="161">
        <f>F40*2</f>
        <v>138</v>
      </c>
      <c r="M40" s="161">
        <f>K40+L40</f>
        <v>167</v>
      </c>
      <c r="N40" s="164">
        <v>7</v>
      </c>
      <c r="O40" s="164">
        <v>1</v>
      </c>
      <c r="P40" s="164">
        <v>1</v>
      </c>
      <c r="Q40" s="164">
        <v>91</v>
      </c>
      <c r="R40" s="164">
        <f>N40+O40</f>
        <v>8</v>
      </c>
      <c r="S40" s="165">
        <f>N40+O40</f>
        <v>8</v>
      </c>
      <c r="T40" s="146"/>
      <c r="U40" s="164">
        <f>(N40+P40)*1</f>
        <v>8</v>
      </c>
      <c r="V40" s="164">
        <f>(O40+Q40)*2</f>
        <v>184</v>
      </c>
      <c r="W40" s="164">
        <f>U40+V40</f>
        <v>192</v>
      </c>
      <c r="X40" s="135"/>
      <c r="Y40" s="60"/>
      <c r="Z40" s="60"/>
      <c r="AA40" s="60"/>
      <c r="AB40" s="60"/>
      <c r="AC40" s="60"/>
      <c r="AD40" s="60"/>
    </row>
    <row r="41" ht="15" customHeight="1">
      <c r="A41" s="157">
        <v>35</v>
      </c>
      <c r="B41" t="s" s="158">
        <v>153</v>
      </c>
      <c r="C41" s="159">
        <v>43713</v>
      </c>
      <c r="D41" t="s" s="160">
        <v>154</v>
      </c>
      <c r="E41" s="161">
        <v>26</v>
      </c>
      <c r="F41" s="161">
        <v>107</v>
      </c>
      <c r="G41" s="162"/>
      <c r="H41" s="161">
        <f>E41+F41</f>
        <v>133</v>
      </c>
      <c r="I41" s="163">
        <v>589199.23</v>
      </c>
      <c r="J41" s="163">
        <v>2806796.25</v>
      </c>
      <c r="K41" s="161">
        <f>E41*1</f>
        <v>26</v>
      </c>
      <c r="L41" s="161">
        <f>F41*2</f>
        <v>214</v>
      </c>
      <c r="M41" s="161">
        <f>K41+L41</f>
        <v>240</v>
      </c>
      <c r="N41" s="164">
        <v>4</v>
      </c>
      <c r="O41" s="164">
        <v>1</v>
      </c>
      <c r="P41" s="164">
        <v>37</v>
      </c>
      <c r="Q41" s="164">
        <v>100</v>
      </c>
      <c r="R41" s="164">
        <f>N41+O41</f>
        <v>5</v>
      </c>
      <c r="S41" s="165">
        <f>N41+O41</f>
        <v>5</v>
      </c>
      <c r="T41" s="146"/>
      <c r="U41" s="164">
        <f>(N41+P41)*1</f>
        <v>41</v>
      </c>
      <c r="V41" s="164">
        <f>(O41+Q41)*2</f>
        <v>202</v>
      </c>
      <c r="W41" s="164">
        <f>U41+V41</f>
        <v>243</v>
      </c>
      <c r="X41" s="135"/>
      <c r="Y41" s="60"/>
      <c r="Z41" s="60"/>
      <c r="AA41" s="60"/>
      <c r="AB41" s="60"/>
      <c r="AC41" s="60"/>
      <c r="AD41" s="60"/>
    </row>
    <row r="42" ht="15" customHeight="1">
      <c r="A42" s="157">
        <v>36</v>
      </c>
      <c r="B42" t="s" s="158">
        <v>153</v>
      </c>
      <c r="C42" s="159">
        <v>43720</v>
      </c>
      <c r="D42" t="s" s="160">
        <v>154</v>
      </c>
      <c r="E42" s="161">
        <v>25</v>
      </c>
      <c r="F42" s="161">
        <v>90</v>
      </c>
      <c r="G42" s="162"/>
      <c r="H42" s="161">
        <f>E42+F42</f>
        <v>115</v>
      </c>
      <c r="I42" s="163">
        <v>537669.65</v>
      </c>
      <c r="J42" s="163">
        <v>2431053</v>
      </c>
      <c r="K42" s="161">
        <f>E42*1</f>
        <v>25</v>
      </c>
      <c r="L42" s="161">
        <f>F42*2</f>
        <v>180</v>
      </c>
      <c r="M42" s="161">
        <f>K42+L42</f>
        <v>205</v>
      </c>
      <c r="N42" s="164">
        <v>1</v>
      </c>
      <c r="O42" s="164">
        <v>4</v>
      </c>
      <c r="P42" s="164">
        <v>11</v>
      </c>
      <c r="Q42" s="164">
        <v>105</v>
      </c>
      <c r="R42" s="164">
        <f>N42+O42</f>
        <v>5</v>
      </c>
      <c r="S42" s="165">
        <f>N42+O42</f>
        <v>5</v>
      </c>
      <c r="T42" s="146"/>
      <c r="U42" s="164">
        <f>(N42+P42)*1</f>
        <v>12</v>
      </c>
      <c r="V42" s="164">
        <f>(O42+Q42)*2</f>
        <v>218</v>
      </c>
      <c r="W42" s="164">
        <f>U42+V42</f>
        <v>230</v>
      </c>
      <c r="X42" s="135"/>
      <c r="Y42" s="60"/>
      <c r="Z42" s="60"/>
      <c r="AA42" s="60"/>
      <c r="AB42" s="60"/>
      <c r="AC42" s="60"/>
      <c r="AD42" s="60"/>
    </row>
    <row r="43" ht="15" customHeight="1">
      <c r="A43" s="157">
        <v>37</v>
      </c>
      <c r="B43" t="s" s="158">
        <v>153</v>
      </c>
      <c r="C43" s="159">
        <v>43727</v>
      </c>
      <c r="D43" t="s" s="160">
        <v>154</v>
      </c>
      <c r="E43" s="161">
        <v>44</v>
      </c>
      <c r="F43" s="161">
        <v>111</v>
      </c>
      <c r="G43" s="162"/>
      <c r="H43" s="161">
        <f>E43+F43</f>
        <v>155</v>
      </c>
      <c r="I43" s="163">
        <v>1027593.64</v>
      </c>
      <c r="J43" s="163">
        <v>2928084.98</v>
      </c>
      <c r="K43" s="161">
        <f>E43*1</f>
        <v>44</v>
      </c>
      <c r="L43" s="161">
        <f>F43*2</f>
        <v>222</v>
      </c>
      <c r="M43" s="161">
        <f>K43+L43</f>
        <v>266</v>
      </c>
      <c r="N43" s="164">
        <v>3</v>
      </c>
      <c r="O43" s="164">
        <v>2</v>
      </c>
      <c r="P43" s="164">
        <v>18</v>
      </c>
      <c r="Q43" s="164">
        <v>38</v>
      </c>
      <c r="R43" s="164">
        <f>N43+O43</f>
        <v>5</v>
      </c>
      <c r="S43" s="165">
        <f>N43+O43</f>
        <v>5</v>
      </c>
      <c r="T43" s="146"/>
      <c r="U43" s="164">
        <f>(N43+P43)*1</f>
        <v>21</v>
      </c>
      <c r="V43" s="164">
        <f>(O43+Q43)*2</f>
        <v>80</v>
      </c>
      <c r="W43" s="164">
        <f>U43+V43</f>
        <v>101</v>
      </c>
      <c r="X43" s="135"/>
      <c r="Y43" s="60"/>
      <c r="Z43" s="60"/>
      <c r="AA43" s="60"/>
      <c r="AB43" s="60"/>
      <c r="AC43" s="60"/>
      <c r="AD43" s="60"/>
    </row>
    <row r="44" ht="15" customHeight="1">
      <c r="A44" s="157">
        <v>38</v>
      </c>
      <c r="B44" t="s" s="158">
        <v>153</v>
      </c>
      <c r="C44" s="159">
        <v>43734</v>
      </c>
      <c r="D44" t="s" s="160">
        <v>154</v>
      </c>
      <c r="E44" s="161">
        <v>15</v>
      </c>
      <c r="F44" s="161">
        <v>47</v>
      </c>
      <c r="G44" s="162"/>
      <c r="H44" s="161">
        <f>E44+F44</f>
        <v>62</v>
      </c>
      <c r="I44" s="163">
        <v>340809.53</v>
      </c>
      <c r="J44" s="163">
        <v>1226174.74</v>
      </c>
      <c r="K44" s="161">
        <f>E44*1</f>
        <v>15</v>
      </c>
      <c r="L44" s="161">
        <f>F44*2</f>
        <v>94</v>
      </c>
      <c r="M44" s="161">
        <f>K44+L44</f>
        <v>109</v>
      </c>
      <c r="N44" s="146"/>
      <c r="O44" s="164">
        <v>4</v>
      </c>
      <c r="P44" s="164">
        <v>45</v>
      </c>
      <c r="Q44" s="164">
        <v>99</v>
      </c>
      <c r="R44" s="164">
        <f>N44+O44</f>
        <v>4</v>
      </c>
      <c r="S44" s="165">
        <f>N44+O44</f>
        <v>4</v>
      </c>
      <c r="T44" s="146"/>
      <c r="U44" s="164">
        <f>(N44+P44)*1</f>
        <v>45</v>
      </c>
      <c r="V44" s="164">
        <f>(O44+Q44)*2</f>
        <v>206</v>
      </c>
      <c r="W44" s="164">
        <f>U44+V44</f>
        <v>251</v>
      </c>
      <c r="X44" s="135"/>
      <c r="Y44" s="60"/>
      <c r="Z44" s="60"/>
      <c r="AA44" s="60"/>
      <c r="AB44" s="60"/>
      <c r="AC44" s="60"/>
      <c r="AD44" s="60"/>
    </row>
    <row r="45" ht="15" customHeight="1">
      <c r="A45" s="157">
        <v>39</v>
      </c>
      <c r="B45" t="s" s="158">
        <v>153</v>
      </c>
      <c r="C45" s="159">
        <v>43745</v>
      </c>
      <c r="D45" t="s" s="160">
        <v>27</v>
      </c>
      <c r="E45" s="161">
        <v>39</v>
      </c>
      <c r="F45" s="161">
        <v>71</v>
      </c>
      <c r="G45" s="162"/>
      <c r="H45" s="161">
        <f>E45+F45</f>
        <v>110</v>
      </c>
      <c r="I45" s="163">
        <v>946319.97</v>
      </c>
      <c r="J45" s="163">
        <v>1874195.3</v>
      </c>
      <c r="K45" s="161">
        <f>E45*1</f>
        <v>39</v>
      </c>
      <c r="L45" s="161">
        <f>F45*2</f>
        <v>142</v>
      </c>
      <c r="M45" s="161">
        <f>K45+L45</f>
        <v>181</v>
      </c>
      <c r="N45" s="164">
        <v>2</v>
      </c>
      <c r="O45" s="164">
        <v>3</v>
      </c>
      <c r="P45" s="164">
        <v>1</v>
      </c>
      <c r="Q45" s="164">
        <v>40</v>
      </c>
      <c r="R45" s="164">
        <f>N45+O45</f>
        <v>5</v>
      </c>
      <c r="S45" s="165">
        <f>N45+O45</f>
        <v>5</v>
      </c>
      <c r="T45" s="146"/>
      <c r="U45" s="164">
        <f>(N45+P45)*1</f>
        <v>3</v>
      </c>
      <c r="V45" s="164">
        <f>(O45+Q45)*2</f>
        <v>86</v>
      </c>
      <c r="W45" s="164">
        <f>U45+V45</f>
        <v>89</v>
      </c>
      <c r="X45" s="135"/>
      <c r="Y45" s="60"/>
      <c r="Z45" s="60"/>
      <c r="AA45" s="60"/>
      <c r="AB45" s="60"/>
      <c r="AC45" s="60"/>
      <c r="AD45" s="60"/>
    </row>
    <row r="46" ht="15" customHeight="1">
      <c r="A46" s="157">
        <v>40</v>
      </c>
      <c r="B46" t="s" s="158">
        <v>153</v>
      </c>
      <c r="C46" s="159">
        <v>43749</v>
      </c>
      <c r="D46" t="s" s="160">
        <v>154</v>
      </c>
      <c r="E46" s="161">
        <v>34</v>
      </c>
      <c r="F46" s="161">
        <v>99</v>
      </c>
      <c r="G46" s="161">
        <v>1</v>
      </c>
      <c r="H46" s="161">
        <f>E46+F46</f>
        <v>133</v>
      </c>
      <c r="I46" s="163">
        <v>767538.87</v>
      </c>
      <c r="J46" s="163">
        <v>2752284.15</v>
      </c>
      <c r="K46" s="161">
        <f>E46*1</f>
        <v>34</v>
      </c>
      <c r="L46" s="161">
        <f>F46*2</f>
        <v>198</v>
      </c>
      <c r="M46" s="161">
        <f>K46+L46</f>
        <v>232</v>
      </c>
      <c r="N46" s="146"/>
      <c r="O46" s="146"/>
      <c r="P46" s="164">
        <v>46</v>
      </c>
      <c r="Q46" s="164">
        <v>40</v>
      </c>
      <c r="R46" s="164">
        <f>N46+O46</f>
        <v>0</v>
      </c>
      <c r="S46" s="165">
        <f>N46+O46</f>
        <v>0</v>
      </c>
      <c r="T46" s="146"/>
      <c r="U46" s="164">
        <f>(N46+P46)*1</f>
        <v>46</v>
      </c>
      <c r="V46" s="164">
        <f>(O46+Q46)*2</f>
        <v>80</v>
      </c>
      <c r="W46" s="164">
        <f>U46+V46</f>
        <v>126</v>
      </c>
      <c r="X46" s="135"/>
      <c r="Y46" s="60"/>
      <c r="Z46" s="60"/>
      <c r="AA46" s="60"/>
      <c r="AB46" s="60"/>
      <c r="AC46" s="60"/>
      <c r="AD46" s="60"/>
    </row>
    <row r="47" ht="15" customHeight="1">
      <c r="A47" s="157">
        <v>41</v>
      </c>
      <c r="B47" t="s" s="158">
        <v>153</v>
      </c>
      <c r="C47" s="159">
        <v>43756</v>
      </c>
      <c r="D47" t="s" s="160">
        <v>154</v>
      </c>
      <c r="E47" s="161">
        <v>35</v>
      </c>
      <c r="F47" s="161">
        <v>83</v>
      </c>
      <c r="G47" s="162"/>
      <c r="H47" s="161">
        <f>E47+F47</f>
        <v>118</v>
      </c>
      <c r="I47" s="163">
        <v>781041.24</v>
      </c>
      <c r="J47" s="163">
        <v>2235239.3</v>
      </c>
      <c r="K47" s="161">
        <f>E47*1</f>
        <v>35</v>
      </c>
      <c r="L47" s="161">
        <f>F47*2</f>
        <v>166</v>
      </c>
      <c r="M47" s="161">
        <f>K47+L47</f>
        <v>201</v>
      </c>
      <c r="N47" s="164">
        <v>7</v>
      </c>
      <c r="O47" s="164">
        <v>2</v>
      </c>
      <c r="P47" s="164">
        <v>23</v>
      </c>
      <c r="Q47" s="164">
        <v>91</v>
      </c>
      <c r="R47" s="164">
        <f>N47+O47</f>
        <v>9</v>
      </c>
      <c r="S47" s="165">
        <f>N47+O47</f>
        <v>9</v>
      </c>
      <c r="T47" s="146"/>
      <c r="U47" s="164">
        <f>(N47+P47)*1</f>
        <v>30</v>
      </c>
      <c r="V47" s="164">
        <f>(O47+Q47)*2</f>
        <v>186</v>
      </c>
      <c r="W47" s="164">
        <f>U47+V47</f>
        <v>216</v>
      </c>
      <c r="X47" s="135"/>
      <c r="Y47" s="60"/>
      <c r="Z47" s="60"/>
      <c r="AA47" s="60"/>
      <c r="AB47" s="60"/>
      <c r="AC47" s="60"/>
      <c r="AD47" s="60"/>
    </row>
    <row r="48" ht="15" customHeight="1">
      <c r="A48" s="157">
        <v>42</v>
      </c>
      <c r="B48" t="s" s="158">
        <v>153</v>
      </c>
      <c r="C48" s="159">
        <v>43767</v>
      </c>
      <c r="D48" t="s" s="160">
        <v>154</v>
      </c>
      <c r="E48" s="161">
        <v>34</v>
      </c>
      <c r="F48" s="161">
        <v>122</v>
      </c>
      <c r="G48" s="162"/>
      <c r="H48" s="161">
        <f>E48+F48</f>
        <v>156</v>
      </c>
      <c r="I48" s="163">
        <v>784998.525</v>
      </c>
      <c r="J48" s="163">
        <v>3307505.28</v>
      </c>
      <c r="K48" s="161">
        <f>E48*1</f>
        <v>34</v>
      </c>
      <c r="L48" s="161">
        <f>F48*2</f>
        <v>244</v>
      </c>
      <c r="M48" s="161">
        <f>K48+L48</f>
        <v>278</v>
      </c>
      <c r="N48" s="164">
        <v>3</v>
      </c>
      <c r="O48" s="164">
        <v>1</v>
      </c>
      <c r="P48" s="164">
        <v>9</v>
      </c>
      <c r="Q48" s="164">
        <v>73</v>
      </c>
      <c r="R48" s="164">
        <f>N48+O48</f>
        <v>4</v>
      </c>
      <c r="S48" s="165">
        <f>N48+O48</f>
        <v>4</v>
      </c>
      <c r="T48" s="146"/>
      <c r="U48" s="164">
        <f>(N48+P48)*1</f>
        <v>12</v>
      </c>
      <c r="V48" s="164">
        <f>(O48+Q48)*2</f>
        <v>148</v>
      </c>
      <c r="W48" s="164">
        <f>U48+V48</f>
        <v>160</v>
      </c>
      <c r="X48" s="135"/>
      <c r="Y48" s="60"/>
      <c r="Z48" s="60"/>
      <c r="AA48" s="60"/>
      <c r="AB48" s="60"/>
      <c r="AC48" s="60"/>
      <c r="AD48" s="60"/>
    </row>
    <row r="49" ht="15" customHeight="1">
      <c r="A49" s="157">
        <v>43</v>
      </c>
      <c r="B49" t="s" s="158">
        <v>153</v>
      </c>
      <c r="C49" s="159">
        <v>43777</v>
      </c>
      <c r="D49" t="s" s="160">
        <v>154</v>
      </c>
      <c r="E49" s="161">
        <v>40</v>
      </c>
      <c r="F49" s="161">
        <v>195</v>
      </c>
      <c r="G49" s="162"/>
      <c r="H49" s="161">
        <f>E49+F49</f>
        <v>235</v>
      </c>
      <c r="I49" s="163">
        <v>1040935.18</v>
      </c>
      <c r="J49" s="163">
        <v>5279621.39</v>
      </c>
      <c r="K49" s="161">
        <f>E49*1</f>
        <v>40</v>
      </c>
      <c r="L49" s="161">
        <f>F49*2</f>
        <v>390</v>
      </c>
      <c r="M49" s="161">
        <f>K49+L49</f>
        <v>430</v>
      </c>
      <c r="N49" s="164">
        <v>9</v>
      </c>
      <c r="O49" s="164">
        <v>5</v>
      </c>
      <c r="P49" s="164">
        <v>5</v>
      </c>
      <c r="Q49" s="164">
        <v>2</v>
      </c>
      <c r="R49" s="164">
        <f>N49+O49</f>
        <v>14</v>
      </c>
      <c r="S49" s="165">
        <f>N49+O49</f>
        <v>14</v>
      </c>
      <c r="T49" s="146"/>
      <c r="U49" s="164">
        <f>(N49+P49)*1</f>
        <v>14</v>
      </c>
      <c r="V49" s="164">
        <f>(O49+Q49)*2</f>
        <v>14</v>
      </c>
      <c r="W49" s="164">
        <f>U49+V49</f>
        <v>28</v>
      </c>
      <c r="X49" s="135"/>
      <c r="Y49" s="60"/>
      <c r="Z49" s="60"/>
      <c r="AA49" s="60"/>
      <c r="AB49" s="60"/>
      <c r="AC49" s="60"/>
      <c r="AD49" s="60"/>
    </row>
    <row r="50" ht="15" customHeight="1">
      <c r="A50" s="157">
        <v>44</v>
      </c>
      <c r="B50" t="s" s="158">
        <v>153</v>
      </c>
      <c r="C50" s="159">
        <v>43787</v>
      </c>
      <c r="D50" t="s" s="160">
        <v>154</v>
      </c>
      <c r="E50" s="161">
        <v>56</v>
      </c>
      <c r="F50" s="161">
        <v>89</v>
      </c>
      <c r="G50" s="162"/>
      <c r="H50" s="161">
        <f>E50+F50</f>
        <v>145</v>
      </c>
      <c r="I50" s="163">
        <v>1415396.57</v>
      </c>
      <c r="J50" s="163">
        <v>2459887.61</v>
      </c>
      <c r="K50" s="161">
        <f>E50*1</f>
        <v>56</v>
      </c>
      <c r="L50" s="161">
        <f>F50*2</f>
        <v>178</v>
      </c>
      <c r="M50" s="161">
        <f>K50+L50</f>
        <v>234</v>
      </c>
      <c r="N50" s="164">
        <v>10</v>
      </c>
      <c r="O50" s="164">
        <v>1</v>
      </c>
      <c r="P50" s="146"/>
      <c r="Q50" s="164">
        <v>134</v>
      </c>
      <c r="R50" s="164">
        <f>N50+O50</f>
        <v>11</v>
      </c>
      <c r="S50" s="165">
        <f>N50+O50</f>
        <v>11</v>
      </c>
      <c r="T50" s="146"/>
      <c r="U50" s="164">
        <f>(N50+P50)*1</f>
        <v>10</v>
      </c>
      <c r="V50" s="164">
        <f>(O50+Q50)*2</f>
        <v>270</v>
      </c>
      <c r="W50" s="164">
        <f>U50+V50</f>
        <v>280</v>
      </c>
      <c r="X50" s="135"/>
      <c r="Y50" s="60"/>
      <c r="Z50" s="60"/>
      <c r="AA50" s="60"/>
      <c r="AB50" s="60"/>
      <c r="AC50" s="60"/>
      <c r="AD50" s="60"/>
    </row>
    <row r="51" ht="15" customHeight="1">
      <c r="A51" s="157">
        <v>45</v>
      </c>
      <c r="B51" t="s" s="158">
        <v>153</v>
      </c>
      <c r="C51" s="159">
        <v>43802</v>
      </c>
      <c r="D51" t="s" s="160">
        <v>154</v>
      </c>
      <c r="E51" s="161">
        <v>67</v>
      </c>
      <c r="F51" s="161">
        <v>193</v>
      </c>
      <c r="G51" s="162"/>
      <c r="H51" s="161">
        <f>E51+F51</f>
        <v>260</v>
      </c>
      <c r="I51" s="163">
        <v>1584693.54</v>
      </c>
      <c r="J51" s="163">
        <v>5005486.2</v>
      </c>
      <c r="K51" s="161">
        <f>E51*1</f>
        <v>67</v>
      </c>
      <c r="L51" s="161">
        <f>F51*2</f>
        <v>386</v>
      </c>
      <c r="M51" s="161">
        <f>K51+L51</f>
        <v>453</v>
      </c>
      <c r="N51" s="164">
        <v>6</v>
      </c>
      <c r="O51" s="164">
        <v>1</v>
      </c>
      <c r="P51" s="164">
        <v>60</v>
      </c>
      <c r="Q51" s="164">
        <v>93</v>
      </c>
      <c r="R51" s="164">
        <f>N51+O51</f>
        <v>7</v>
      </c>
      <c r="S51" s="165">
        <f>N51+O51</f>
        <v>7</v>
      </c>
      <c r="T51" s="146"/>
      <c r="U51" s="164">
        <f>(N51+P51)*1</f>
        <v>66</v>
      </c>
      <c r="V51" s="164">
        <f>(O51+Q51)*2</f>
        <v>188</v>
      </c>
      <c r="W51" s="164">
        <f>U51+V51</f>
        <v>254</v>
      </c>
      <c r="X51" s="135"/>
      <c r="Y51" s="60"/>
      <c r="Z51" s="60"/>
      <c r="AA51" s="60"/>
      <c r="AB51" s="60"/>
      <c r="AC51" s="60"/>
      <c r="AD51" s="60"/>
    </row>
    <row r="52" ht="15" customHeight="1">
      <c r="A52" s="157">
        <v>46</v>
      </c>
      <c r="B52" t="s" s="158">
        <v>153</v>
      </c>
      <c r="C52" s="159">
        <v>43810</v>
      </c>
      <c r="D52" t="s" s="158">
        <v>154</v>
      </c>
      <c r="E52" s="161">
        <v>55</v>
      </c>
      <c r="F52" s="161">
        <v>143</v>
      </c>
      <c r="G52" s="162"/>
      <c r="H52" s="161">
        <f>E52+F52</f>
        <v>198</v>
      </c>
      <c r="I52" s="163">
        <v>1319508.01</v>
      </c>
      <c r="J52" s="163">
        <v>3882423.67</v>
      </c>
      <c r="K52" s="161">
        <f>E52*1</f>
        <v>55</v>
      </c>
      <c r="L52" s="161">
        <f>F52*2</f>
        <v>286</v>
      </c>
      <c r="M52" s="161">
        <f>K52+L52</f>
        <v>341</v>
      </c>
      <c r="N52" s="164">
        <v>5</v>
      </c>
      <c r="O52" s="164">
        <v>4</v>
      </c>
      <c r="P52" s="164">
        <v>108</v>
      </c>
      <c r="Q52" s="164">
        <v>220</v>
      </c>
      <c r="R52" s="164">
        <f>N52+O52</f>
        <v>9</v>
      </c>
      <c r="S52" s="165">
        <f>N52+O52</f>
        <v>9</v>
      </c>
      <c r="T52" s="146"/>
      <c r="U52" s="164">
        <f>(N52+P52)*1</f>
        <v>113</v>
      </c>
      <c r="V52" s="164">
        <f>(O52+Q52)*2</f>
        <v>448</v>
      </c>
      <c r="W52" s="164">
        <f>U52+V52</f>
        <v>561</v>
      </c>
      <c r="X52" s="135"/>
      <c r="Y52" s="60"/>
      <c r="Z52" s="60"/>
      <c r="AA52" s="60"/>
      <c r="AB52" s="60"/>
      <c r="AC52" s="60"/>
      <c r="AD52" s="60"/>
    </row>
    <row r="53" ht="15" customHeight="1">
      <c r="A53" s="157">
        <v>47</v>
      </c>
      <c r="B53" t="s" s="158">
        <v>153</v>
      </c>
      <c r="C53" s="159">
        <v>43823</v>
      </c>
      <c r="D53" t="s" s="158">
        <v>154</v>
      </c>
      <c r="E53" s="161">
        <v>67</v>
      </c>
      <c r="F53" s="161">
        <v>124</v>
      </c>
      <c r="G53" s="162"/>
      <c r="H53" s="161">
        <f>E53+F53</f>
        <v>191</v>
      </c>
      <c r="I53" s="163">
        <v>1637369.38</v>
      </c>
      <c r="J53" s="163">
        <v>3419836.99</v>
      </c>
      <c r="K53" s="161">
        <f>E53*1</f>
        <v>67</v>
      </c>
      <c r="L53" s="161">
        <f>F53*2</f>
        <v>248</v>
      </c>
      <c r="M53" s="161">
        <f>K53+L53</f>
        <v>315</v>
      </c>
      <c r="N53" s="164">
        <v>10</v>
      </c>
      <c r="O53" s="164">
        <v>2</v>
      </c>
      <c r="P53" s="146"/>
      <c r="Q53" s="164">
        <v>39</v>
      </c>
      <c r="R53" s="164">
        <f>N53+O53</f>
        <v>12</v>
      </c>
      <c r="S53" s="165">
        <f>N53+O53</f>
        <v>12</v>
      </c>
      <c r="T53" s="146"/>
      <c r="U53" s="164">
        <f>(N53+P53)*1</f>
        <v>10</v>
      </c>
      <c r="V53" s="164">
        <f>(O53+Q53)*2</f>
        <v>82</v>
      </c>
      <c r="W53" s="164">
        <f>U53+V53</f>
        <v>92</v>
      </c>
      <c r="X53" s="135"/>
      <c r="Y53" s="60"/>
      <c r="Z53" s="60"/>
      <c r="AA53" s="60"/>
      <c r="AB53" s="60"/>
      <c r="AC53" s="60"/>
      <c r="AD53" s="60"/>
    </row>
    <row r="54" ht="15" customHeight="1">
      <c r="A54" s="157">
        <v>48</v>
      </c>
      <c r="B54" s="175"/>
      <c r="C54" s="176"/>
      <c r="D54" s="175"/>
      <c r="E54" s="162"/>
      <c r="F54" s="162"/>
      <c r="G54" s="162"/>
      <c r="H54" s="161">
        <f>E54+F54</f>
        <v>0</v>
      </c>
      <c r="I54" s="163"/>
      <c r="J54" s="163"/>
      <c r="K54" s="161">
        <f>E54*1</f>
        <v>0</v>
      </c>
      <c r="L54" s="161">
        <f>F54*2</f>
        <v>0</v>
      </c>
      <c r="M54" s="161">
        <f>K54+L54</f>
        <v>0</v>
      </c>
      <c r="N54" s="146"/>
      <c r="O54" s="146"/>
      <c r="P54" s="146"/>
      <c r="Q54" s="146"/>
      <c r="R54" s="164">
        <f>N54+O54</f>
        <v>0</v>
      </c>
      <c r="S54" s="165">
        <f>N54+O54</f>
        <v>0</v>
      </c>
      <c r="T54" s="146"/>
      <c r="U54" s="164">
        <f>(N54+P54)*1</f>
        <v>0</v>
      </c>
      <c r="V54" s="164">
        <f>(O54+Q54)*2</f>
        <v>0</v>
      </c>
      <c r="W54" s="164">
        <f>U54+V54</f>
        <v>0</v>
      </c>
      <c r="X54" s="135"/>
      <c r="Y54" s="60"/>
      <c r="Z54" s="60"/>
      <c r="AA54" s="60"/>
      <c r="AB54" s="60"/>
      <c r="AC54" s="60"/>
      <c r="AD54" s="60"/>
    </row>
    <row r="55" ht="15" customHeight="1">
      <c r="A55" s="157">
        <v>49</v>
      </c>
      <c r="B55" s="175"/>
      <c r="C55" s="176"/>
      <c r="D55" s="175"/>
      <c r="E55" s="162"/>
      <c r="F55" s="162"/>
      <c r="G55" s="162"/>
      <c r="H55" s="161">
        <f>E55+F55</f>
        <v>0</v>
      </c>
      <c r="I55" s="163"/>
      <c r="J55" s="163"/>
      <c r="K55" s="161">
        <f>E55*1</f>
        <v>0</v>
      </c>
      <c r="L55" s="161">
        <f>F55*2</f>
        <v>0</v>
      </c>
      <c r="M55" s="161">
        <f>K55+L55</f>
        <v>0</v>
      </c>
      <c r="N55" s="146"/>
      <c r="O55" s="146"/>
      <c r="P55" s="146"/>
      <c r="Q55" s="146"/>
      <c r="R55" s="164">
        <f>N55+O55</f>
        <v>0</v>
      </c>
      <c r="S55" s="165">
        <f>N55+O55</f>
        <v>0</v>
      </c>
      <c r="T55" s="146"/>
      <c r="U55" s="164">
        <f>(N55+P55)*1</f>
        <v>0</v>
      </c>
      <c r="V55" s="164">
        <f>(O55+Q55)*2</f>
        <v>0</v>
      </c>
      <c r="W55" s="164">
        <f>U55+V55</f>
        <v>0</v>
      </c>
      <c r="X55" s="135"/>
      <c r="Y55" s="60"/>
      <c r="Z55" s="60"/>
      <c r="AA55" s="60"/>
      <c r="AB55" s="60"/>
      <c r="AC55" s="60"/>
      <c r="AD55" s="60"/>
    </row>
    <row r="56" ht="15" customHeight="1">
      <c r="A56" s="157">
        <v>50</v>
      </c>
      <c r="B56" s="175"/>
      <c r="C56" s="176"/>
      <c r="D56" s="175"/>
      <c r="E56" s="162"/>
      <c r="F56" s="162"/>
      <c r="G56" s="162"/>
      <c r="H56" s="161">
        <f>E56+F56</f>
        <v>0</v>
      </c>
      <c r="I56" s="163"/>
      <c r="J56" s="163"/>
      <c r="K56" s="162"/>
      <c r="L56" s="161">
        <f>F56*2</f>
        <v>0</v>
      </c>
      <c r="M56" s="161">
        <f>K56+L56</f>
        <v>0</v>
      </c>
      <c r="N56" s="146"/>
      <c r="O56" s="146"/>
      <c r="P56" s="146"/>
      <c r="Q56" s="146"/>
      <c r="R56" s="164">
        <f>N56+O56</f>
        <v>0</v>
      </c>
      <c r="S56" s="165">
        <f>N56+O56</f>
        <v>0</v>
      </c>
      <c r="T56" s="146"/>
      <c r="U56" s="164">
        <f>(N56+P56)*1</f>
        <v>0</v>
      </c>
      <c r="V56" s="164">
        <f>(O56+Q56)*2</f>
        <v>0</v>
      </c>
      <c r="W56" s="164">
        <f>U56+V56</f>
        <v>0</v>
      </c>
      <c r="X56" s="135"/>
      <c r="Y56" s="60"/>
      <c r="Z56" s="60"/>
      <c r="AA56" s="60"/>
      <c r="AB56" s="60"/>
      <c r="AC56" s="60"/>
      <c r="AD56" s="60"/>
    </row>
    <row r="57" ht="24" customHeight="1">
      <c r="A57" s="136"/>
      <c r="B57" s="136"/>
      <c r="C57" s="136"/>
      <c r="D57" s="177"/>
      <c r="E57" s="178">
        <f>SUM(E7:E56)</f>
        <v>1708</v>
      </c>
      <c r="F57" s="178">
        <f>SUM(F7:F56)</f>
        <v>5019</v>
      </c>
      <c r="G57" s="178">
        <f>SUM(G7:G56)</f>
        <v>6</v>
      </c>
      <c r="H57" s="161">
        <f>E57+F57</f>
        <v>6727</v>
      </c>
      <c r="I57" s="163">
        <f>I7+I8+I9+I10+I11+I12+I13+I14+I15+I16+I17+I18+I19+I20+I21+I22+I23+I24+I25+I26+I27+I28+I29+I30+I31+I32+I33+I34+I35+I36+I37+I38+I39+I40+I41+I42+I43+I44+I45+I46+I47+I48+I49+I50+I51+I52+I53+I54+I55+I56</f>
        <v>38766946.768</v>
      </c>
      <c r="J57" s="179">
        <f>J7+J8+J9+J10+J11+J12+J13+J14+J15+J16+J17+J18+J19+J20+J21+J22+J23+J24+J25+J26+J27+J28+J29+J30+J31+J32+J33+J34+J35+J36+J37+J38+J39+J40+J41+J42+J43+J44+J45+J46+J47+J48+J49+J50+J51+J52+J53+J54+J55+J56</f>
        <v>135003361.42</v>
      </c>
      <c r="K57" s="161">
        <f>E57*1</f>
        <v>1708</v>
      </c>
      <c r="L57" s="161">
        <f>F57*2</f>
        <v>10038</v>
      </c>
      <c r="M57" s="161">
        <f>K57+L57</f>
        <v>11746</v>
      </c>
      <c r="N57" s="178">
        <f>SUM(N7:N56)</f>
        <v>191</v>
      </c>
      <c r="O57" s="178">
        <f>SUM(O7:O56)</f>
        <v>129</v>
      </c>
      <c r="P57" s="178">
        <f>SUM(P7:P56)</f>
        <v>1268</v>
      </c>
      <c r="Q57" s="178">
        <f>SUM(Q7:Q56)</f>
        <v>4024</v>
      </c>
      <c r="R57" s="164">
        <f>N57+O57</f>
        <v>320</v>
      </c>
      <c r="S57" s="165">
        <f>N57+O57</f>
        <v>320</v>
      </c>
      <c r="T57" s="180"/>
      <c r="U57" s="164">
        <f>(N57+P57)*1</f>
        <v>1459</v>
      </c>
      <c r="V57" s="164">
        <f>(O57+Q57)*2</f>
        <v>8306</v>
      </c>
      <c r="W57" s="164">
        <f>U57+V57</f>
        <v>9765</v>
      </c>
      <c r="X57" s="135"/>
      <c r="Y57" s="60"/>
      <c r="Z57" s="60"/>
      <c r="AA57" s="60"/>
      <c r="AB57" s="60"/>
      <c r="AC57" s="60"/>
      <c r="AD57" s="60"/>
    </row>
  </sheetData>
  <mergeCells count="6">
    <mergeCell ref="A1:W1"/>
    <mergeCell ref="A2:U2"/>
    <mergeCell ref="N5:O5"/>
    <mergeCell ref="E4:M4"/>
    <mergeCell ref="N4:W4"/>
    <mergeCell ref="P5:Q5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